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peter/Documents/Documents Sync/Vernier MAC/Ceny/Vernier ceny pre publikovanie 2025/"/>
    </mc:Choice>
  </mc:AlternateContent>
  <xr:revisionPtr revIDLastSave="0" documentId="13_ncr:1_{1FFDCE96-0C1A-DA4F-BC79-5C2F5CC77132}" xr6:coauthVersionLast="47" xr6:coauthVersionMax="47" xr10:uidLastSave="{00000000-0000-0000-0000-000000000000}"/>
  <bookViews>
    <workbookView xWindow="7200" yWindow="500" windowWidth="40420" windowHeight="26880" xr2:uid="{00000000-000D-0000-FFFF-FFFF00000000}"/>
  </bookViews>
  <sheets>
    <sheet name="Vernier objednávanie 1-2025" sheetId="6" r:id="rId1"/>
  </sheets>
  <definedNames>
    <definedName name="_xlnm._FilterDatabase" localSheetId="0" hidden="1">'Vernier objednávanie 1-2025'!$G$8:$G$513</definedName>
    <definedName name="_xlnm.Print_Area" localSheetId="0">'Vernier objednávanie 1-2025'!$A$1:$J$513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2" i="6" l="1"/>
  <c r="H512" i="6" s="1"/>
  <c r="I512" i="6" s="1"/>
  <c r="E511" i="6"/>
  <c r="H511" i="6" s="1"/>
  <c r="I511" i="6" s="1"/>
  <c r="E510" i="6"/>
  <c r="E509" i="6"/>
  <c r="H509" i="6" s="1"/>
  <c r="I509" i="6" s="1"/>
  <c r="E508" i="6"/>
  <c r="H508" i="6" s="1"/>
  <c r="I508" i="6" s="1"/>
  <c r="E507" i="6"/>
  <c r="H507" i="6" s="1"/>
  <c r="I507" i="6" s="1"/>
  <c r="E506" i="6"/>
  <c r="H506" i="6" s="1"/>
  <c r="I506" i="6" s="1"/>
  <c r="E505" i="6"/>
  <c r="H505" i="6" s="1"/>
  <c r="I505" i="6" s="1"/>
  <c r="E504" i="6"/>
  <c r="E503" i="6"/>
  <c r="E502" i="6"/>
  <c r="H502" i="6" s="1"/>
  <c r="I502" i="6" s="1"/>
  <c r="E501" i="6"/>
  <c r="H501" i="6" s="1"/>
  <c r="I501" i="6" s="1"/>
  <c r="E500" i="6"/>
  <c r="H500" i="6" s="1"/>
  <c r="I500" i="6" s="1"/>
  <c r="E498" i="6"/>
  <c r="H498" i="6" s="1"/>
  <c r="I498" i="6" s="1"/>
  <c r="E497" i="6"/>
  <c r="E495" i="6"/>
  <c r="E494" i="6"/>
  <c r="H494" i="6" s="1"/>
  <c r="I494" i="6" s="1"/>
  <c r="E493" i="6"/>
  <c r="H493" i="6" s="1"/>
  <c r="I493" i="6" s="1"/>
  <c r="E491" i="6"/>
  <c r="H491" i="6" s="1"/>
  <c r="I491" i="6" s="1"/>
  <c r="E490" i="6"/>
  <c r="H490" i="6" s="1"/>
  <c r="I490" i="6" s="1"/>
  <c r="E489" i="6"/>
  <c r="E488" i="6"/>
  <c r="H488" i="6" s="1"/>
  <c r="I488" i="6" s="1"/>
  <c r="E487" i="6"/>
  <c r="H487" i="6" s="1"/>
  <c r="I487" i="6" s="1"/>
  <c r="E486" i="6"/>
  <c r="E485" i="6"/>
  <c r="H485" i="6" s="1"/>
  <c r="I485" i="6" s="1"/>
  <c r="E484" i="6"/>
  <c r="H484" i="6" s="1"/>
  <c r="I484" i="6" s="1"/>
  <c r="E483" i="6"/>
  <c r="E482" i="6"/>
  <c r="H482" i="6" s="1"/>
  <c r="I482" i="6" s="1"/>
  <c r="E481" i="6"/>
  <c r="H481" i="6" s="1"/>
  <c r="I481" i="6" s="1"/>
  <c r="E479" i="6"/>
  <c r="H479" i="6" s="1"/>
  <c r="I479" i="6" s="1"/>
  <c r="E478" i="6"/>
  <c r="H478" i="6" s="1"/>
  <c r="I478" i="6" s="1"/>
  <c r="E477" i="6"/>
  <c r="H477" i="6" s="1"/>
  <c r="I477" i="6" s="1"/>
  <c r="E476" i="6"/>
  <c r="E475" i="6"/>
  <c r="E474" i="6"/>
  <c r="H474" i="6" s="1"/>
  <c r="I474" i="6" s="1"/>
  <c r="E473" i="6"/>
  <c r="H473" i="6" s="1"/>
  <c r="I473" i="6" s="1"/>
  <c r="E472" i="6"/>
  <c r="H472" i="6" s="1"/>
  <c r="I472" i="6" s="1"/>
  <c r="E471" i="6"/>
  <c r="H471" i="6" s="1"/>
  <c r="I471" i="6" s="1"/>
  <c r="E470" i="6"/>
  <c r="E469" i="6"/>
  <c r="E468" i="6"/>
  <c r="H468" i="6" s="1"/>
  <c r="I468" i="6" s="1"/>
  <c r="E467" i="6"/>
  <c r="H467" i="6" s="1"/>
  <c r="I467" i="6" s="1"/>
  <c r="E466" i="6"/>
  <c r="H466" i="6" s="1"/>
  <c r="I466" i="6" s="1"/>
  <c r="E465" i="6"/>
  <c r="H465" i="6" s="1"/>
  <c r="I465" i="6" s="1"/>
  <c r="E464" i="6"/>
  <c r="E463" i="6"/>
  <c r="H463" i="6" s="1"/>
  <c r="I463" i="6" s="1"/>
  <c r="E462" i="6"/>
  <c r="H462" i="6" s="1"/>
  <c r="I462" i="6" s="1"/>
  <c r="E461" i="6"/>
  <c r="H461" i="6" s="1"/>
  <c r="I461" i="6" s="1"/>
  <c r="E460" i="6"/>
  <c r="H460" i="6" s="1"/>
  <c r="I460" i="6" s="1"/>
  <c r="E459" i="6"/>
  <c r="H459" i="6" s="1"/>
  <c r="I459" i="6" s="1"/>
  <c r="E458" i="6"/>
  <c r="E457" i="6"/>
  <c r="H457" i="6" s="1"/>
  <c r="I457" i="6" s="1"/>
  <c r="E456" i="6"/>
  <c r="H456" i="6" s="1"/>
  <c r="I456" i="6" s="1"/>
  <c r="E454" i="6"/>
  <c r="H454" i="6" s="1"/>
  <c r="I454" i="6" s="1"/>
  <c r="E453" i="6"/>
  <c r="H453" i="6" s="1"/>
  <c r="I453" i="6" s="1"/>
  <c r="E452" i="6"/>
  <c r="H452" i="6" s="1"/>
  <c r="I452" i="6" s="1"/>
  <c r="E451" i="6"/>
  <c r="E450" i="6"/>
  <c r="E449" i="6"/>
  <c r="H449" i="6" s="1"/>
  <c r="I449" i="6" s="1"/>
  <c r="E448" i="6"/>
  <c r="H448" i="6" s="1"/>
  <c r="I448" i="6" s="1"/>
  <c r="E447" i="6"/>
  <c r="H447" i="6" s="1"/>
  <c r="I447" i="6" s="1"/>
  <c r="E446" i="6"/>
  <c r="H446" i="6" s="1"/>
  <c r="I446" i="6" s="1"/>
  <c r="E445" i="6"/>
  <c r="E444" i="6"/>
  <c r="E443" i="6"/>
  <c r="H443" i="6" s="1"/>
  <c r="I443" i="6" s="1"/>
  <c r="E442" i="6"/>
  <c r="H442" i="6" s="1"/>
  <c r="I442" i="6" s="1"/>
  <c r="E441" i="6"/>
  <c r="H441" i="6" s="1"/>
  <c r="I441" i="6" s="1"/>
  <c r="E440" i="6"/>
  <c r="H440" i="6" s="1"/>
  <c r="I440" i="6" s="1"/>
  <c r="E439" i="6"/>
  <c r="E438" i="6"/>
  <c r="H438" i="6" s="1"/>
  <c r="I438" i="6" s="1"/>
  <c r="E437" i="6"/>
  <c r="H437" i="6" s="1"/>
  <c r="I437" i="6" s="1"/>
  <c r="E436" i="6"/>
  <c r="H436" i="6" s="1"/>
  <c r="I436" i="6" s="1"/>
  <c r="E435" i="6"/>
  <c r="H435" i="6" s="1"/>
  <c r="I435" i="6" s="1"/>
  <c r="E434" i="6"/>
  <c r="H434" i="6" s="1"/>
  <c r="I434" i="6" s="1"/>
  <c r="E433" i="6"/>
  <c r="E432" i="6"/>
  <c r="H432" i="6" s="1"/>
  <c r="I432" i="6" s="1"/>
  <c r="E431" i="6"/>
  <c r="H431" i="6" s="1"/>
  <c r="I431" i="6" s="1"/>
  <c r="E430" i="6"/>
  <c r="H430" i="6" s="1"/>
  <c r="I430" i="6" s="1"/>
  <c r="E429" i="6"/>
  <c r="H429" i="6" s="1"/>
  <c r="I429" i="6" s="1"/>
  <c r="E428" i="6"/>
  <c r="H428" i="6" s="1"/>
  <c r="I428" i="6" s="1"/>
  <c r="E427" i="6"/>
  <c r="E426" i="6"/>
  <c r="E425" i="6"/>
  <c r="H425" i="6" s="1"/>
  <c r="I425" i="6" s="1"/>
  <c r="E424" i="6"/>
  <c r="H424" i="6" s="1"/>
  <c r="I424" i="6" s="1"/>
  <c r="E423" i="6"/>
  <c r="H423" i="6" s="1"/>
  <c r="I423" i="6" s="1"/>
  <c r="E422" i="6"/>
  <c r="H422" i="6" s="1"/>
  <c r="I422" i="6" s="1"/>
  <c r="E421" i="6"/>
  <c r="E420" i="6"/>
  <c r="H420" i="6" s="1"/>
  <c r="I420" i="6" s="1"/>
  <c r="E419" i="6"/>
  <c r="H419" i="6" s="1"/>
  <c r="I419" i="6" s="1"/>
  <c r="E418" i="6"/>
  <c r="H418" i="6" s="1"/>
  <c r="I418" i="6" s="1"/>
  <c r="E417" i="6"/>
  <c r="H417" i="6" s="1"/>
  <c r="I417" i="6" s="1"/>
  <c r="E416" i="6"/>
  <c r="H416" i="6" s="1"/>
  <c r="I416" i="6" s="1"/>
  <c r="E415" i="6"/>
  <c r="E414" i="6"/>
  <c r="E413" i="6"/>
  <c r="H413" i="6" s="1"/>
  <c r="I413" i="6" s="1"/>
  <c r="E412" i="6"/>
  <c r="H412" i="6" s="1"/>
  <c r="I412" i="6" s="1"/>
  <c r="E411" i="6"/>
  <c r="H411" i="6" s="1"/>
  <c r="I411" i="6" s="1"/>
  <c r="E410" i="6"/>
  <c r="H410" i="6" s="1"/>
  <c r="I410" i="6" s="1"/>
  <c r="E409" i="6"/>
  <c r="E408" i="6"/>
  <c r="E407" i="6"/>
  <c r="H407" i="6" s="1"/>
  <c r="I407" i="6" s="1"/>
  <c r="E406" i="6"/>
  <c r="H406" i="6" s="1"/>
  <c r="I406" i="6" s="1"/>
  <c r="E405" i="6"/>
  <c r="H405" i="6" s="1"/>
  <c r="I405" i="6" s="1"/>
  <c r="E404" i="6"/>
  <c r="H404" i="6" s="1"/>
  <c r="I404" i="6" s="1"/>
  <c r="E403" i="6"/>
  <c r="E402" i="6"/>
  <c r="E401" i="6"/>
  <c r="H401" i="6" s="1"/>
  <c r="I401" i="6" s="1"/>
  <c r="E400" i="6"/>
  <c r="H400" i="6" s="1"/>
  <c r="I400" i="6" s="1"/>
  <c r="E399" i="6"/>
  <c r="H399" i="6" s="1"/>
  <c r="I399" i="6" s="1"/>
  <c r="E398" i="6"/>
  <c r="H398" i="6" s="1"/>
  <c r="I398" i="6" s="1"/>
  <c r="E397" i="6"/>
  <c r="E396" i="6"/>
  <c r="E395" i="6"/>
  <c r="H395" i="6" s="1"/>
  <c r="I395" i="6" s="1"/>
  <c r="E394" i="6"/>
  <c r="H394" i="6" s="1"/>
  <c r="I394" i="6" s="1"/>
  <c r="E393" i="6"/>
  <c r="H393" i="6" s="1"/>
  <c r="I393" i="6" s="1"/>
  <c r="E392" i="6"/>
  <c r="H392" i="6" s="1"/>
  <c r="I392" i="6" s="1"/>
  <c r="E391" i="6"/>
  <c r="E390" i="6"/>
  <c r="H390" i="6" s="1"/>
  <c r="I390" i="6" s="1"/>
  <c r="E389" i="6"/>
  <c r="H389" i="6" s="1"/>
  <c r="I389" i="6" s="1"/>
  <c r="E388" i="6"/>
  <c r="H388" i="6" s="1"/>
  <c r="I388" i="6" s="1"/>
  <c r="E387" i="6"/>
  <c r="H387" i="6" s="1"/>
  <c r="I387" i="6" s="1"/>
  <c r="E386" i="6"/>
  <c r="H386" i="6" s="1"/>
  <c r="I386" i="6" s="1"/>
  <c r="E385" i="6"/>
  <c r="E384" i="6"/>
  <c r="E383" i="6"/>
  <c r="H383" i="6" s="1"/>
  <c r="I383" i="6" s="1"/>
  <c r="E382" i="6"/>
  <c r="H382" i="6" s="1"/>
  <c r="I382" i="6" s="1"/>
  <c r="E381" i="6"/>
  <c r="H381" i="6" s="1"/>
  <c r="I381" i="6" s="1"/>
  <c r="E379" i="6"/>
  <c r="H379" i="6" s="1"/>
  <c r="I379" i="6" s="1"/>
  <c r="E378" i="6"/>
  <c r="E377" i="6"/>
  <c r="E376" i="6"/>
  <c r="H376" i="6" s="1"/>
  <c r="I376" i="6" s="1"/>
  <c r="E375" i="6"/>
  <c r="H375" i="6" s="1"/>
  <c r="I375" i="6" s="1"/>
  <c r="E374" i="6"/>
  <c r="H374" i="6" s="1"/>
  <c r="I374" i="6" s="1"/>
  <c r="E373" i="6"/>
  <c r="H373" i="6" s="1"/>
  <c r="I373" i="6" s="1"/>
  <c r="E372" i="6"/>
  <c r="E371" i="6"/>
  <c r="H371" i="6" s="1"/>
  <c r="I371" i="6" s="1"/>
  <c r="E370" i="6"/>
  <c r="H370" i="6" s="1"/>
  <c r="I370" i="6" s="1"/>
  <c r="E368" i="6"/>
  <c r="H368" i="6" s="1"/>
  <c r="I368" i="6" s="1"/>
  <c r="E367" i="6"/>
  <c r="H367" i="6" s="1"/>
  <c r="I367" i="6" s="1"/>
  <c r="E366" i="6"/>
  <c r="H366" i="6" s="1"/>
  <c r="I366" i="6" s="1"/>
  <c r="E365" i="6"/>
  <c r="E364" i="6"/>
  <c r="E363" i="6"/>
  <c r="H363" i="6" s="1"/>
  <c r="I363" i="6" s="1"/>
  <c r="E362" i="6"/>
  <c r="H362" i="6" s="1"/>
  <c r="I362" i="6" s="1"/>
  <c r="E361" i="6"/>
  <c r="H361" i="6" s="1"/>
  <c r="I361" i="6" s="1"/>
  <c r="E360" i="6"/>
  <c r="H360" i="6" s="1"/>
  <c r="I360" i="6" s="1"/>
  <c r="E359" i="6"/>
  <c r="E358" i="6"/>
  <c r="H358" i="6" s="1"/>
  <c r="I358" i="6" s="1"/>
  <c r="E357" i="6"/>
  <c r="H357" i="6" s="1"/>
  <c r="I357" i="6" s="1"/>
  <c r="E356" i="6"/>
  <c r="H356" i="6" s="1"/>
  <c r="I356" i="6" s="1"/>
  <c r="E354" i="6"/>
  <c r="H354" i="6" s="1"/>
  <c r="I354" i="6" s="1"/>
  <c r="E353" i="6"/>
  <c r="H353" i="6" s="1"/>
  <c r="I353" i="6" s="1"/>
  <c r="E352" i="6"/>
  <c r="E351" i="6"/>
  <c r="H351" i="6" s="1"/>
  <c r="I351" i="6" s="1"/>
  <c r="E350" i="6"/>
  <c r="H350" i="6" s="1"/>
  <c r="I350" i="6" s="1"/>
  <c r="E349" i="6"/>
  <c r="H349" i="6" s="1"/>
  <c r="I349" i="6" s="1"/>
  <c r="E348" i="6"/>
  <c r="H348" i="6" s="1"/>
  <c r="I348" i="6" s="1"/>
  <c r="E347" i="6"/>
  <c r="H347" i="6" s="1"/>
  <c r="I347" i="6" s="1"/>
  <c r="E346" i="6"/>
  <c r="E345" i="6"/>
  <c r="H345" i="6" s="1"/>
  <c r="I345" i="6" s="1"/>
  <c r="E344" i="6"/>
  <c r="H344" i="6" s="1"/>
  <c r="I344" i="6" s="1"/>
  <c r="E343" i="6"/>
  <c r="H343" i="6" s="1"/>
  <c r="I343" i="6" s="1"/>
  <c r="E342" i="6"/>
  <c r="H342" i="6" s="1"/>
  <c r="I342" i="6" s="1"/>
  <c r="E341" i="6"/>
  <c r="H341" i="6" s="1"/>
  <c r="I341" i="6" s="1"/>
  <c r="E340" i="6"/>
  <c r="E339" i="6"/>
  <c r="E338" i="6"/>
  <c r="H338" i="6" s="1"/>
  <c r="I338" i="6" s="1"/>
  <c r="E337" i="6"/>
  <c r="H337" i="6" s="1"/>
  <c r="I337" i="6" s="1"/>
  <c r="E336" i="6"/>
  <c r="H336" i="6" s="1"/>
  <c r="I336" i="6" s="1"/>
  <c r="E335" i="6"/>
  <c r="H335" i="6" s="1"/>
  <c r="I335" i="6" s="1"/>
  <c r="E334" i="6"/>
  <c r="E333" i="6"/>
  <c r="H333" i="6" s="1"/>
  <c r="I333" i="6" s="1"/>
  <c r="E332" i="6"/>
  <c r="H332" i="6" s="1"/>
  <c r="I332" i="6" s="1"/>
  <c r="E331" i="6"/>
  <c r="H331" i="6" s="1"/>
  <c r="I331" i="6" s="1"/>
  <c r="E330" i="6"/>
  <c r="H330" i="6" s="1"/>
  <c r="I330" i="6" s="1"/>
  <c r="E329" i="6"/>
  <c r="H329" i="6" s="1"/>
  <c r="I329" i="6" s="1"/>
  <c r="E328" i="6"/>
  <c r="E327" i="6"/>
  <c r="E326" i="6"/>
  <c r="H326" i="6" s="1"/>
  <c r="I326" i="6" s="1"/>
  <c r="E325" i="6"/>
  <c r="H325" i="6" s="1"/>
  <c r="I325" i="6" s="1"/>
  <c r="E324" i="6"/>
  <c r="H324" i="6" s="1"/>
  <c r="I324" i="6" s="1"/>
  <c r="E323" i="6"/>
  <c r="H323" i="6" s="1"/>
  <c r="I323" i="6" s="1"/>
  <c r="E322" i="6"/>
  <c r="E321" i="6"/>
  <c r="H321" i="6" s="1"/>
  <c r="I321" i="6" s="1"/>
  <c r="E320" i="6"/>
  <c r="H320" i="6" s="1"/>
  <c r="I320" i="6" s="1"/>
  <c r="E319" i="6"/>
  <c r="H319" i="6" s="1"/>
  <c r="I319" i="6" s="1"/>
  <c r="E318" i="6"/>
  <c r="H318" i="6" s="1"/>
  <c r="I318" i="6" s="1"/>
  <c r="E317" i="6"/>
  <c r="H317" i="6" s="1"/>
  <c r="I317" i="6" s="1"/>
  <c r="E316" i="6"/>
  <c r="E315" i="6"/>
  <c r="E314" i="6"/>
  <c r="H314" i="6" s="1"/>
  <c r="I314" i="6" s="1"/>
  <c r="E313" i="6"/>
  <c r="H313" i="6" s="1"/>
  <c r="I313" i="6" s="1"/>
  <c r="E312" i="6"/>
  <c r="H312" i="6" s="1"/>
  <c r="I312" i="6" s="1"/>
  <c r="E311" i="6"/>
  <c r="H311" i="6" s="1"/>
  <c r="I311" i="6" s="1"/>
  <c r="E310" i="6"/>
  <c r="E309" i="6"/>
  <c r="H309" i="6" s="1"/>
  <c r="I309" i="6" s="1"/>
  <c r="E308" i="6"/>
  <c r="H308" i="6" s="1"/>
  <c r="I308" i="6" s="1"/>
  <c r="E307" i="6"/>
  <c r="H307" i="6" s="1"/>
  <c r="I307" i="6" s="1"/>
  <c r="E306" i="6"/>
  <c r="H306" i="6" s="1"/>
  <c r="I306" i="6" s="1"/>
  <c r="E305" i="6"/>
  <c r="H305" i="6" s="1"/>
  <c r="I305" i="6" s="1"/>
  <c r="E304" i="6"/>
  <c r="E303" i="6"/>
  <c r="E302" i="6"/>
  <c r="H302" i="6" s="1"/>
  <c r="I302" i="6" s="1"/>
  <c r="E301" i="6"/>
  <c r="H301" i="6" s="1"/>
  <c r="I301" i="6" s="1"/>
  <c r="E300" i="6"/>
  <c r="H300" i="6" s="1"/>
  <c r="I300" i="6" s="1"/>
  <c r="E299" i="6"/>
  <c r="H299" i="6" s="1"/>
  <c r="I299" i="6" s="1"/>
  <c r="E298" i="6"/>
  <c r="E297" i="6"/>
  <c r="H297" i="6" s="1"/>
  <c r="I297" i="6" s="1"/>
  <c r="E296" i="6"/>
  <c r="H296" i="6" s="1"/>
  <c r="I296" i="6" s="1"/>
  <c r="E295" i="6"/>
  <c r="H295" i="6" s="1"/>
  <c r="I295" i="6" s="1"/>
  <c r="E294" i="6"/>
  <c r="H294" i="6" s="1"/>
  <c r="I294" i="6" s="1"/>
  <c r="E293" i="6"/>
  <c r="H293" i="6" s="1"/>
  <c r="I293" i="6" s="1"/>
  <c r="E292" i="6"/>
  <c r="E291" i="6"/>
  <c r="E290" i="6"/>
  <c r="H290" i="6" s="1"/>
  <c r="I290" i="6" s="1"/>
  <c r="E289" i="6"/>
  <c r="H289" i="6" s="1"/>
  <c r="I289" i="6" s="1"/>
  <c r="E288" i="6"/>
  <c r="H288" i="6" s="1"/>
  <c r="I288" i="6" s="1"/>
  <c r="E287" i="6"/>
  <c r="H287" i="6" s="1"/>
  <c r="I287" i="6" s="1"/>
  <c r="E286" i="6"/>
  <c r="E285" i="6"/>
  <c r="E284" i="6"/>
  <c r="H284" i="6" s="1"/>
  <c r="I284" i="6" s="1"/>
  <c r="E283" i="6"/>
  <c r="H283" i="6" s="1"/>
  <c r="I283" i="6" s="1"/>
  <c r="E282" i="6"/>
  <c r="H282" i="6" s="1"/>
  <c r="I282" i="6" s="1"/>
  <c r="E281" i="6"/>
  <c r="H281" i="6" s="1"/>
  <c r="I281" i="6" s="1"/>
  <c r="E280" i="6"/>
  <c r="E279" i="6"/>
  <c r="H279" i="6" s="1"/>
  <c r="I279" i="6" s="1"/>
  <c r="E278" i="6"/>
  <c r="H278" i="6" s="1"/>
  <c r="I278" i="6" s="1"/>
  <c r="E277" i="6"/>
  <c r="H277" i="6" s="1"/>
  <c r="I277" i="6" s="1"/>
  <c r="E276" i="6"/>
  <c r="H276" i="6" s="1"/>
  <c r="I276" i="6" s="1"/>
  <c r="E275" i="6"/>
  <c r="H275" i="6" s="1"/>
  <c r="I275" i="6" s="1"/>
  <c r="E274" i="6"/>
  <c r="E273" i="6"/>
  <c r="H273" i="6" s="1"/>
  <c r="I273" i="6" s="1"/>
  <c r="E272" i="6"/>
  <c r="H272" i="6" s="1"/>
  <c r="I272" i="6" s="1"/>
  <c r="E271" i="6"/>
  <c r="H271" i="6" s="1"/>
  <c r="I271" i="6" s="1"/>
  <c r="E270" i="6"/>
  <c r="H270" i="6" s="1"/>
  <c r="I270" i="6" s="1"/>
  <c r="E269" i="6"/>
  <c r="H269" i="6" s="1"/>
  <c r="I269" i="6" s="1"/>
  <c r="E268" i="6"/>
  <c r="E267" i="6"/>
  <c r="E266" i="6"/>
  <c r="H266" i="6" s="1"/>
  <c r="I266" i="6" s="1"/>
  <c r="E265" i="6"/>
  <c r="H265" i="6" s="1"/>
  <c r="I265" i="6" s="1"/>
  <c r="E264" i="6"/>
  <c r="H264" i="6" s="1"/>
  <c r="I264" i="6" s="1"/>
  <c r="E263" i="6"/>
  <c r="H263" i="6" s="1"/>
  <c r="I263" i="6" s="1"/>
  <c r="E262" i="6"/>
  <c r="E261" i="6"/>
  <c r="H261" i="6" s="1"/>
  <c r="I261" i="6" s="1"/>
  <c r="E260" i="6"/>
  <c r="H260" i="6" s="1"/>
  <c r="I260" i="6" s="1"/>
  <c r="E259" i="6"/>
  <c r="H259" i="6" s="1"/>
  <c r="I259" i="6" s="1"/>
  <c r="E258" i="6"/>
  <c r="H258" i="6" s="1"/>
  <c r="I258" i="6" s="1"/>
  <c r="E257" i="6"/>
  <c r="H257" i="6" s="1"/>
  <c r="I257" i="6" s="1"/>
  <c r="E256" i="6"/>
  <c r="E255" i="6"/>
  <c r="H255" i="6" s="1"/>
  <c r="I255" i="6" s="1"/>
  <c r="E254" i="6"/>
  <c r="H254" i="6" s="1"/>
  <c r="I254" i="6" s="1"/>
  <c r="E253" i="6"/>
  <c r="H253" i="6" s="1"/>
  <c r="I253" i="6" s="1"/>
  <c r="E252" i="6"/>
  <c r="H252" i="6" s="1"/>
  <c r="I252" i="6" s="1"/>
  <c r="E251" i="6"/>
  <c r="H251" i="6" s="1"/>
  <c r="I251" i="6" s="1"/>
  <c r="E250" i="6"/>
  <c r="E249" i="6"/>
  <c r="H249" i="6" s="1"/>
  <c r="I249" i="6" s="1"/>
  <c r="E248" i="6"/>
  <c r="H248" i="6" s="1"/>
  <c r="I248" i="6" s="1"/>
  <c r="E247" i="6"/>
  <c r="H247" i="6" s="1"/>
  <c r="I247" i="6" s="1"/>
  <c r="E246" i="6"/>
  <c r="H246" i="6" s="1"/>
  <c r="I246" i="6" s="1"/>
  <c r="E245" i="6"/>
  <c r="H245" i="6" s="1"/>
  <c r="I245" i="6" s="1"/>
  <c r="E244" i="6"/>
  <c r="E243" i="6"/>
  <c r="H243" i="6" s="1"/>
  <c r="I243" i="6" s="1"/>
  <c r="E242" i="6"/>
  <c r="H242" i="6" s="1"/>
  <c r="I242" i="6" s="1"/>
  <c r="E241" i="6"/>
  <c r="H241" i="6" s="1"/>
  <c r="I241" i="6" s="1"/>
  <c r="E240" i="6"/>
  <c r="H240" i="6" s="1"/>
  <c r="I240" i="6" s="1"/>
  <c r="E239" i="6"/>
  <c r="H239" i="6" s="1"/>
  <c r="I239" i="6" s="1"/>
  <c r="E238" i="6"/>
  <c r="E237" i="6"/>
  <c r="E236" i="6"/>
  <c r="H236" i="6" s="1"/>
  <c r="I236" i="6" s="1"/>
  <c r="E235" i="6"/>
  <c r="H235" i="6" s="1"/>
  <c r="I235" i="6" s="1"/>
  <c r="E234" i="6"/>
  <c r="H234" i="6" s="1"/>
  <c r="I234" i="6" s="1"/>
  <c r="E233" i="6"/>
  <c r="H233" i="6" s="1"/>
  <c r="I233" i="6" s="1"/>
  <c r="E232" i="6"/>
  <c r="E231" i="6"/>
  <c r="H231" i="6" s="1"/>
  <c r="I231" i="6" s="1"/>
  <c r="E230" i="6"/>
  <c r="H230" i="6" s="1"/>
  <c r="I230" i="6" s="1"/>
  <c r="E229" i="6"/>
  <c r="H229" i="6" s="1"/>
  <c r="I229" i="6" s="1"/>
  <c r="E228" i="6"/>
  <c r="H228" i="6" s="1"/>
  <c r="I228" i="6" s="1"/>
  <c r="E227" i="6"/>
  <c r="H227" i="6" s="1"/>
  <c r="I227" i="6" s="1"/>
  <c r="E226" i="6"/>
  <c r="E225" i="6"/>
  <c r="H225" i="6" s="1"/>
  <c r="I225" i="6" s="1"/>
  <c r="E224" i="6"/>
  <c r="H224" i="6" s="1"/>
  <c r="I224" i="6" s="1"/>
  <c r="E223" i="6"/>
  <c r="H223" i="6" s="1"/>
  <c r="I223" i="6" s="1"/>
  <c r="E222" i="6"/>
  <c r="H222" i="6" s="1"/>
  <c r="I222" i="6" s="1"/>
  <c r="E221" i="6"/>
  <c r="H221" i="6" s="1"/>
  <c r="I221" i="6" s="1"/>
  <c r="E220" i="6"/>
  <c r="E219" i="6"/>
  <c r="H219" i="6" s="1"/>
  <c r="I219" i="6" s="1"/>
  <c r="E217" i="6"/>
  <c r="H217" i="6" s="1"/>
  <c r="I217" i="6" s="1"/>
  <c r="E216" i="6"/>
  <c r="H216" i="6" s="1"/>
  <c r="I216" i="6" s="1"/>
  <c r="E214" i="6"/>
  <c r="H214" i="6" s="1"/>
  <c r="I214" i="6" s="1"/>
  <c r="E213" i="6"/>
  <c r="H213" i="6" s="1"/>
  <c r="I213" i="6" s="1"/>
  <c r="E212" i="6"/>
  <c r="E211" i="6"/>
  <c r="H211" i="6" s="1"/>
  <c r="I211" i="6" s="1"/>
  <c r="E210" i="6"/>
  <c r="H210" i="6" s="1"/>
  <c r="I210" i="6" s="1"/>
  <c r="E209" i="6"/>
  <c r="H209" i="6" s="1"/>
  <c r="I209" i="6" s="1"/>
  <c r="E208" i="6"/>
  <c r="H208" i="6" s="1"/>
  <c r="I208" i="6" s="1"/>
  <c r="E207" i="6"/>
  <c r="H207" i="6" s="1"/>
  <c r="I207" i="6" s="1"/>
  <c r="E206" i="6"/>
  <c r="E205" i="6"/>
  <c r="H205" i="6" s="1"/>
  <c r="I205" i="6" s="1"/>
  <c r="E204" i="6"/>
  <c r="H204" i="6" s="1"/>
  <c r="I204" i="6" s="1"/>
  <c r="E203" i="6"/>
  <c r="H203" i="6" s="1"/>
  <c r="I203" i="6" s="1"/>
  <c r="E202" i="6"/>
  <c r="H202" i="6" s="1"/>
  <c r="I202" i="6" s="1"/>
  <c r="E201" i="6"/>
  <c r="H201" i="6" s="1"/>
  <c r="I201" i="6" s="1"/>
  <c r="E200" i="6"/>
  <c r="E199" i="6"/>
  <c r="H199" i="6" s="1"/>
  <c r="I199" i="6" s="1"/>
  <c r="E198" i="6"/>
  <c r="H198" i="6" s="1"/>
  <c r="I198" i="6" s="1"/>
  <c r="E197" i="6"/>
  <c r="H197" i="6" s="1"/>
  <c r="I197" i="6" s="1"/>
  <c r="E196" i="6"/>
  <c r="H196" i="6" s="1"/>
  <c r="I196" i="6" s="1"/>
  <c r="E195" i="6"/>
  <c r="H195" i="6" s="1"/>
  <c r="I195" i="6" s="1"/>
  <c r="E194" i="6"/>
  <c r="E193" i="6"/>
  <c r="H193" i="6" s="1"/>
  <c r="I193" i="6" s="1"/>
  <c r="E192" i="6"/>
  <c r="H192" i="6" s="1"/>
  <c r="I192" i="6" s="1"/>
  <c r="E191" i="6"/>
  <c r="H191" i="6" s="1"/>
  <c r="I191" i="6" s="1"/>
  <c r="E190" i="6"/>
  <c r="H190" i="6" s="1"/>
  <c r="I190" i="6" s="1"/>
  <c r="E189" i="6"/>
  <c r="H189" i="6" s="1"/>
  <c r="I189" i="6" s="1"/>
  <c r="E188" i="6"/>
  <c r="E187" i="6"/>
  <c r="H187" i="6" s="1"/>
  <c r="I187" i="6" s="1"/>
  <c r="E186" i="6"/>
  <c r="H186" i="6" s="1"/>
  <c r="I186" i="6" s="1"/>
  <c r="E185" i="6"/>
  <c r="H185" i="6" s="1"/>
  <c r="I185" i="6" s="1"/>
  <c r="E184" i="6"/>
  <c r="H184" i="6" s="1"/>
  <c r="I184" i="6" s="1"/>
  <c r="E183" i="6"/>
  <c r="H183" i="6" s="1"/>
  <c r="I183" i="6" s="1"/>
  <c r="E182" i="6"/>
  <c r="E181" i="6"/>
  <c r="E180" i="6"/>
  <c r="H180" i="6" s="1"/>
  <c r="I180" i="6" s="1"/>
  <c r="E179" i="6"/>
  <c r="H179" i="6" s="1"/>
  <c r="I179" i="6" s="1"/>
  <c r="E178" i="6"/>
  <c r="H178" i="6" s="1"/>
  <c r="I178" i="6" s="1"/>
  <c r="E177" i="6"/>
  <c r="H177" i="6" s="1"/>
  <c r="I177" i="6" s="1"/>
  <c r="E176" i="6"/>
  <c r="E175" i="6"/>
  <c r="H175" i="6" s="1"/>
  <c r="I175" i="6" s="1"/>
  <c r="E174" i="6"/>
  <c r="H174" i="6" s="1"/>
  <c r="I174" i="6" s="1"/>
  <c r="E173" i="6"/>
  <c r="H173" i="6" s="1"/>
  <c r="I173" i="6" s="1"/>
  <c r="E172" i="6"/>
  <c r="H172" i="6" s="1"/>
  <c r="I172" i="6" s="1"/>
  <c r="E171" i="6"/>
  <c r="H171" i="6" s="1"/>
  <c r="I171" i="6" s="1"/>
  <c r="E170" i="6"/>
  <c r="E169" i="6"/>
  <c r="H169" i="6" s="1"/>
  <c r="I169" i="6" s="1"/>
  <c r="E168" i="6"/>
  <c r="H168" i="6" s="1"/>
  <c r="I168" i="6" s="1"/>
  <c r="E167" i="6"/>
  <c r="H167" i="6" s="1"/>
  <c r="I167" i="6" s="1"/>
  <c r="E166" i="6"/>
  <c r="H166" i="6" s="1"/>
  <c r="I166" i="6" s="1"/>
  <c r="E165" i="6"/>
  <c r="H165" i="6" s="1"/>
  <c r="I165" i="6" s="1"/>
  <c r="E164" i="6"/>
  <c r="E163" i="6"/>
  <c r="E162" i="6"/>
  <c r="E161" i="6"/>
  <c r="H161" i="6" s="1"/>
  <c r="I161" i="6" s="1"/>
  <c r="E160" i="6"/>
  <c r="H160" i="6" s="1"/>
  <c r="I160" i="6" s="1"/>
  <c r="E159" i="6"/>
  <c r="H159" i="6" s="1"/>
  <c r="I159" i="6" s="1"/>
  <c r="E158" i="6"/>
  <c r="E157" i="6"/>
  <c r="H157" i="6" s="1"/>
  <c r="I157" i="6" s="1"/>
  <c r="E156" i="6"/>
  <c r="H156" i="6" s="1"/>
  <c r="I156" i="6" s="1"/>
  <c r="E155" i="6"/>
  <c r="H155" i="6" s="1"/>
  <c r="I155" i="6" s="1"/>
  <c r="E154" i="6"/>
  <c r="H154" i="6" s="1"/>
  <c r="I154" i="6" s="1"/>
  <c r="E153" i="6"/>
  <c r="H153" i="6" s="1"/>
  <c r="I153" i="6" s="1"/>
  <c r="E152" i="6"/>
  <c r="E151" i="6"/>
  <c r="H151" i="6" s="1"/>
  <c r="I151" i="6" s="1"/>
  <c r="E150" i="6"/>
  <c r="H150" i="6" s="1"/>
  <c r="I150" i="6" s="1"/>
  <c r="E149" i="6"/>
  <c r="H149" i="6" s="1"/>
  <c r="I149" i="6" s="1"/>
  <c r="E148" i="6"/>
  <c r="H148" i="6" s="1"/>
  <c r="I148" i="6" s="1"/>
  <c r="E147" i="6"/>
  <c r="H147" i="6" s="1"/>
  <c r="I147" i="6" s="1"/>
  <c r="E146" i="6"/>
  <c r="E145" i="6"/>
  <c r="H145" i="6" s="1"/>
  <c r="I145" i="6" s="1"/>
  <c r="E144" i="6"/>
  <c r="H144" i="6" s="1"/>
  <c r="I144" i="6" s="1"/>
  <c r="E143" i="6"/>
  <c r="H143" i="6" s="1"/>
  <c r="I143" i="6" s="1"/>
  <c r="E142" i="6"/>
  <c r="H142" i="6" s="1"/>
  <c r="I142" i="6" s="1"/>
  <c r="E141" i="6"/>
  <c r="H141" i="6" s="1"/>
  <c r="I141" i="6" s="1"/>
  <c r="E140" i="6"/>
  <c r="E139" i="6"/>
  <c r="H139" i="6" s="1"/>
  <c r="I139" i="6" s="1"/>
  <c r="E138" i="6"/>
  <c r="H138" i="6" s="1"/>
  <c r="I138" i="6" s="1"/>
  <c r="E137" i="6"/>
  <c r="H137" i="6" s="1"/>
  <c r="I137" i="6" s="1"/>
  <c r="E135" i="6"/>
  <c r="H135" i="6" s="1"/>
  <c r="I135" i="6" s="1"/>
  <c r="E134" i="6"/>
  <c r="H134" i="6" s="1"/>
  <c r="I134" i="6" s="1"/>
  <c r="E133" i="6"/>
  <c r="E132" i="6"/>
  <c r="H132" i="6" s="1"/>
  <c r="I132" i="6" s="1"/>
  <c r="E131" i="6"/>
  <c r="H131" i="6" s="1"/>
  <c r="I131" i="6" s="1"/>
  <c r="E130" i="6"/>
  <c r="H130" i="6" s="1"/>
  <c r="I130" i="6" s="1"/>
  <c r="E129" i="6"/>
  <c r="H129" i="6" s="1"/>
  <c r="I129" i="6" s="1"/>
  <c r="E128" i="6"/>
  <c r="H128" i="6" s="1"/>
  <c r="I128" i="6" s="1"/>
  <c r="E127" i="6"/>
  <c r="E126" i="6"/>
  <c r="H126" i="6" s="1"/>
  <c r="I126" i="6" s="1"/>
  <c r="E125" i="6"/>
  <c r="H125" i="6" s="1"/>
  <c r="I125" i="6" s="1"/>
  <c r="E124" i="6"/>
  <c r="H124" i="6" s="1"/>
  <c r="I124" i="6" s="1"/>
  <c r="E123" i="6"/>
  <c r="H123" i="6" s="1"/>
  <c r="I123" i="6" s="1"/>
  <c r="E122" i="6"/>
  <c r="H122" i="6" s="1"/>
  <c r="I122" i="6" s="1"/>
  <c r="E121" i="6"/>
  <c r="E120" i="6"/>
  <c r="H120" i="6" s="1"/>
  <c r="I120" i="6" s="1"/>
  <c r="E119" i="6"/>
  <c r="H119" i="6" s="1"/>
  <c r="I119" i="6" s="1"/>
  <c r="E118" i="6"/>
  <c r="H118" i="6" s="1"/>
  <c r="I118" i="6" s="1"/>
  <c r="E117" i="6"/>
  <c r="H117" i="6" s="1"/>
  <c r="I117" i="6" s="1"/>
  <c r="E116" i="6"/>
  <c r="H116" i="6" s="1"/>
  <c r="I116" i="6" s="1"/>
  <c r="E115" i="6"/>
  <c r="E114" i="6"/>
  <c r="E113" i="6"/>
  <c r="H113" i="6" s="1"/>
  <c r="I113" i="6" s="1"/>
  <c r="E112" i="6"/>
  <c r="H112" i="6" s="1"/>
  <c r="I112" i="6" s="1"/>
  <c r="E111" i="6"/>
  <c r="H111" i="6" s="1"/>
  <c r="I111" i="6" s="1"/>
  <c r="E110" i="6"/>
  <c r="H110" i="6" s="1"/>
  <c r="I110" i="6" s="1"/>
  <c r="E109" i="6"/>
  <c r="E108" i="6"/>
  <c r="H108" i="6" s="1"/>
  <c r="I108" i="6" s="1"/>
  <c r="E107" i="6"/>
  <c r="H107" i="6" s="1"/>
  <c r="I107" i="6" s="1"/>
  <c r="E106" i="6"/>
  <c r="H106" i="6" s="1"/>
  <c r="I106" i="6" s="1"/>
  <c r="E105" i="6"/>
  <c r="H105" i="6" s="1"/>
  <c r="I105" i="6" s="1"/>
  <c r="E104" i="6"/>
  <c r="H104" i="6" s="1"/>
  <c r="I104" i="6" s="1"/>
  <c r="E103" i="6"/>
  <c r="E102" i="6"/>
  <c r="H102" i="6" s="1"/>
  <c r="I102" i="6" s="1"/>
  <c r="E101" i="6"/>
  <c r="H101" i="6" s="1"/>
  <c r="I101" i="6" s="1"/>
  <c r="E100" i="6"/>
  <c r="H100" i="6" s="1"/>
  <c r="I100" i="6" s="1"/>
  <c r="E99" i="6"/>
  <c r="H99" i="6" s="1"/>
  <c r="I99" i="6" s="1"/>
  <c r="E98" i="6"/>
  <c r="H98" i="6" s="1"/>
  <c r="I98" i="6" s="1"/>
  <c r="E97" i="6"/>
  <c r="E96" i="6"/>
  <c r="H96" i="6" s="1"/>
  <c r="I96" i="6" s="1"/>
  <c r="E95" i="6"/>
  <c r="H95" i="6" s="1"/>
  <c r="I95" i="6" s="1"/>
  <c r="E94" i="6"/>
  <c r="H94" i="6" s="1"/>
  <c r="I94" i="6" s="1"/>
  <c r="E93" i="6"/>
  <c r="H93" i="6" s="1"/>
  <c r="I93" i="6" s="1"/>
  <c r="E92" i="6"/>
  <c r="H92" i="6" s="1"/>
  <c r="I92" i="6" s="1"/>
  <c r="E91" i="6"/>
  <c r="E90" i="6"/>
  <c r="H90" i="6" s="1"/>
  <c r="I90" i="6" s="1"/>
  <c r="E89" i="6"/>
  <c r="H89" i="6" s="1"/>
  <c r="I89" i="6" s="1"/>
  <c r="E88" i="6"/>
  <c r="H88" i="6" s="1"/>
  <c r="I88" i="6" s="1"/>
  <c r="E87" i="6"/>
  <c r="H87" i="6" s="1"/>
  <c r="I87" i="6" s="1"/>
  <c r="E86" i="6"/>
  <c r="H86" i="6" s="1"/>
  <c r="I86" i="6" s="1"/>
  <c r="E85" i="6"/>
  <c r="E83" i="6"/>
  <c r="H83" i="6" s="1"/>
  <c r="I83" i="6" s="1"/>
  <c r="E82" i="6"/>
  <c r="H82" i="6" s="1"/>
  <c r="I82" i="6" s="1"/>
  <c r="E80" i="6"/>
  <c r="H80" i="6" s="1"/>
  <c r="I80" i="6" s="1"/>
  <c r="E79" i="6"/>
  <c r="H79" i="6" s="1"/>
  <c r="I79" i="6" s="1"/>
  <c r="E78" i="6"/>
  <c r="H78" i="6" s="1"/>
  <c r="I78" i="6" s="1"/>
  <c r="E77" i="6"/>
  <c r="E76" i="6"/>
  <c r="H76" i="6" s="1"/>
  <c r="I76" i="6" s="1"/>
  <c r="E75" i="6"/>
  <c r="H75" i="6" s="1"/>
  <c r="I75" i="6" s="1"/>
  <c r="E74" i="6"/>
  <c r="H74" i="6" s="1"/>
  <c r="I74" i="6" s="1"/>
  <c r="E73" i="6"/>
  <c r="H73" i="6" s="1"/>
  <c r="I73" i="6" s="1"/>
  <c r="E72" i="6"/>
  <c r="H72" i="6" s="1"/>
  <c r="I72" i="6" s="1"/>
  <c r="E71" i="6"/>
  <c r="E70" i="6"/>
  <c r="H70" i="6" s="1"/>
  <c r="I70" i="6" s="1"/>
  <c r="E69" i="6"/>
  <c r="H69" i="6" s="1"/>
  <c r="I69" i="6" s="1"/>
  <c r="E68" i="6"/>
  <c r="H68" i="6" s="1"/>
  <c r="I68" i="6" s="1"/>
  <c r="E67" i="6"/>
  <c r="H67" i="6" s="1"/>
  <c r="I67" i="6" s="1"/>
  <c r="E66" i="6"/>
  <c r="H66" i="6" s="1"/>
  <c r="I66" i="6" s="1"/>
  <c r="E65" i="6"/>
  <c r="E64" i="6"/>
  <c r="H64" i="6" s="1"/>
  <c r="I64" i="6" s="1"/>
  <c r="E63" i="6"/>
  <c r="H63" i="6" s="1"/>
  <c r="I63" i="6" s="1"/>
  <c r="E62" i="6"/>
  <c r="H62" i="6" s="1"/>
  <c r="I62" i="6" s="1"/>
  <c r="E61" i="6"/>
  <c r="H61" i="6" s="1"/>
  <c r="I61" i="6" s="1"/>
  <c r="E60" i="6"/>
  <c r="H60" i="6" s="1"/>
  <c r="I60" i="6" s="1"/>
  <c r="E59" i="6"/>
  <c r="E58" i="6"/>
  <c r="H58" i="6" s="1"/>
  <c r="I58" i="6" s="1"/>
  <c r="E57" i="6"/>
  <c r="H57" i="6" s="1"/>
  <c r="I57" i="6" s="1"/>
  <c r="E56" i="6"/>
  <c r="H56" i="6" s="1"/>
  <c r="I56" i="6" s="1"/>
  <c r="E55" i="6"/>
  <c r="H55" i="6" s="1"/>
  <c r="I55" i="6" s="1"/>
  <c r="E54" i="6"/>
  <c r="H54" i="6" s="1"/>
  <c r="I54" i="6" s="1"/>
  <c r="E53" i="6"/>
  <c r="E52" i="6"/>
  <c r="H52" i="6" s="1"/>
  <c r="I52" i="6" s="1"/>
  <c r="E51" i="6"/>
  <c r="H51" i="6" s="1"/>
  <c r="I51" i="6" s="1"/>
  <c r="E50" i="6"/>
  <c r="H50" i="6" s="1"/>
  <c r="I50" i="6" s="1"/>
  <c r="E49" i="6"/>
  <c r="H49" i="6" s="1"/>
  <c r="I49" i="6" s="1"/>
  <c r="E48" i="6"/>
  <c r="H48" i="6" s="1"/>
  <c r="I48" i="6" s="1"/>
  <c r="E47" i="6"/>
  <c r="E46" i="6"/>
  <c r="H46" i="6" s="1"/>
  <c r="I46" i="6" s="1"/>
  <c r="E45" i="6"/>
  <c r="H45" i="6" s="1"/>
  <c r="I45" i="6" s="1"/>
  <c r="E41" i="6"/>
  <c r="H41" i="6" s="1"/>
  <c r="I41" i="6" s="1"/>
  <c r="E40" i="6"/>
  <c r="H40" i="6" s="1"/>
  <c r="I40" i="6" s="1"/>
  <c r="E39" i="6"/>
  <c r="H39" i="6" s="1"/>
  <c r="I39" i="6" s="1"/>
  <c r="E38" i="6"/>
  <c r="E37" i="6"/>
  <c r="H37" i="6" s="1"/>
  <c r="I37" i="6" s="1"/>
  <c r="E36" i="6"/>
  <c r="H36" i="6" s="1"/>
  <c r="I36" i="6" s="1"/>
  <c r="E35" i="6"/>
  <c r="H35" i="6" s="1"/>
  <c r="I35" i="6" s="1"/>
  <c r="E34" i="6"/>
  <c r="H34" i="6" s="1"/>
  <c r="I34" i="6" s="1"/>
  <c r="E33" i="6"/>
  <c r="H33" i="6" s="1"/>
  <c r="I33" i="6" s="1"/>
  <c r="E32" i="6"/>
  <c r="E31" i="6"/>
  <c r="H31" i="6" s="1"/>
  <c r="I31" i="6" s="1"/>
  <c r="E30" i="6"/>
  <c r="H30" i="6" s="1"/>
  <c r="I30" i="6" s="1"/>
  <c r="E28" i="6"/>
  <c r="H28" i="6" s="1"/>
  <c r="I28" i="6" s="1"/>
  <c r="E26" i="6"/>
  <c r="H26" i="6" s="1"/>
  <c r="I26" i="6" s="1"/>
  <c r="E25" i="6"/>
  <c r="H25" i="6" s="1"/>
  <c r="I25" i="6" s="1"/>
  <c r="E24" i="6"/>
  <c r="E23" i="6"/>
  <c r="H23" i="6" s="1"/>
  <c r="I23" i="6" s="1"/>
  <c r="E22" i="6"/>
  <c r="H22" i="6" s="1"/>
  <c r="I22" i="6" s="1"/>
  <c r="E21" i="6"/>
  <c r="H21" i="6" s="1"/>
  <c r="I21" i="6" s="1"/>
  <c r="E20" i="6"/>
  <c r="H20" i="6" s="1"/>
  <c r="I20" i="6" s="1"/>
  <c r="E19" i="6"/>
  <c r="H19" i="6" s="1"/>
  <c r="I19" i="6" s="1"/>
  <c r="E17" i="6"/>
  <c r="E16" i="6"/>
  <c r="E15" i="6"/>
  <c r="H15" i="6" s="1"/>
  <c r="I15" i="6" s="1"/>
  <c r="E14" i="6"/>
  <c r="H14" i="6" s="1"/>
  <c r="I14" i="6" s="1"/>
  <c r="E12" i="6"/>
  <c r="H12" i="6" s="1"/>
  <c r="I12" i="6" s="1"/>
  <c r="E11" i="6"/>
  <c r="H11" i="6" s="1"/>
  <c r="I11" i="6" s="1"/>
  <c r="E10" i="6"/>
  <c r="H10" i="6" s="1"/>
  <c r="H496" i="6"/>
  <c r="I496" i="6" s="1"/>
  <c r="H492" i="6"/>
  <c r="I492" i="6" s="1"/>
  <c r="H486" i="6"/>
  <c r="I486" i="6" s="1"/>
  <c r="H480" i="6"/>
  <c r="I480" i="6" s="1"/>
  <c r="H369" i="6"/>
  <c r="I369" i="6" s="1"/>
  <c r="H43" i="6"/>
  <c r="I43" i="6" s="1"/>
  <c r="H42" i="6"/>
  <c r="I42" i="6" s="1"/>
  <c r="H29" i="6"/>
  <c r="I29" i="6" s="1"/>
  <c r="H16" i="6"/>
  <c r="I16" i="6" s="1"/>
  <c r="H17" i="6"/>
  <c r="I17" i="6" s="1"/>
  <c r="H510" i="6"/>
  <c r="I510" i="6" s="1"/>
  <c r="H504" i="6"/>
  <c r="I504" i="6" s="1"/>
  <c r="H503" i="6"/>
  <c r="I503" i="6" s="1"/>
  <c r="H497" i="6"/>
  <c r="I497" i="6" s="1"/>
  <c r="H495" i="6"/>
  <c r="I495" i="6" s="1"/>
  <c r="H489" i="6"/>
  <c r="I489" i="6" s="1"/>
  <c r="H483" i="6"/>
  <c r="I483" i="6" s="1"/>
  <c r="H476" i="6"/>
  <c r="I476" i="6" s="1"/>
  <c r="H475" i="6"/>
  <c r="I475" i="6" s="1"/>
  <c r="H470" i="6"/>
  <c r="I470" i="6" s="1"/>
  <c r="H469" i="6"/>
  <c r="I469" i="6" s="1"/>
  <c r="H464" i="6"/>
  <c r="I464" i="6" s="1"/>
  <c r="H458" i="6"/>
  <c r="I458" i="6" s="1"/>
  <c r="H451" i="6"/>
  <c r="I451" i="6" s="1"/>
  <c r="H450" i="6"/>
  <c r="I450" i="6" s="1"/>
  <c r="H445" i="6"/>
  <c r="I445" i="6" s="1"/>
  <c r="H444" i="6"/>
  <c r="I444" i="6" s="1"/>
  <c r="H439" i="6"/>
  <c r="I439" i="6" s="1"/>
  <c r="H433" i="6"/>
  <c r="I433" i="6" s="1"/>
  <c r="H427" i="6"/>
  <c r="I427" i="6" s="1"/>
  <c r="H426" i="6"/>
  <c r="I426" i="6" s="1"/>
  <c r="H421" i="6"/>
  <c r="I421" i="6" s="1"/>
  <c r="H415" i="6"/>
  <c r="I415" i="6" s="1"/>
  <c r="H414" i="6"/>
  <c r="I414" i="6" s="1"/>
  <c r="H409" i="6"/>
  <c r="I409" i="6" s="1"/>
  <c r="H408" i="6"/>
  <c r="I408" i="6" s="1"/>
  <c r="H403" i="6"/>
  <c r="I403" i="6" s="1"/>
  <c r="H402" i="6"/>
  <c r="I402" i="6" s="1"/>
  <c r="H397" i="6"/>
  <c r="I397" i="6" s="1"/>
  <c r="H396" i="6"/>
  <c r="I396" i="6" s="1"/>
  <c r="H391" i="6"/>
  <c r="I391" i="6" s="1"/>
  <c r="H385" i="6"/>
  <c r="I385" i="6" s="1"/>
  <c r="H384" i="6"/>
  <c r="I384" i="6" s="1"/>
  <c r="H378" i="6"/>
  <c r="I378" i="6" s="1"/>
  <c r="H377" i="6"/>
  <c r="I377" i="6" s="1"/>
  <c r="H372" i="6"/>
  <c r="I372" i="6" s="1"/>
  <c r="H365" i="6"/>
  <c r="I365" i="6" s="1"/>
  <c r="H364" i="6"/>
  <c r="I364" i="6" s="1"/>
  <c r="H359" i="6"/>
  <c r="I359" i="6" s="1"/>
  <c r="H352" i="6"/>
  <c r="I352" i="6" s="1"/>
  <c r="H346" i="6"/>
  <c r="I346" i="6" s="1"/>
  <c r="H340" i="6"/>
  <c r="I340" i="6" s="1"/>
  <c r="H339" i="6"/>
  <c r="I339" i="6" s="1"/>
  <c r="H334" i="6"/>
  <c r="I334" i="6" s="1"/>
  <c r="H328" i="6"/>
  <c r="I328" i="6" s="1"/>
  <c r="H327" i="6"/>
  <c r="I327" i="6" s="1"/>
  <c r="H322" i="6"/>
  <c r="I322" i="6" s="1"/>
  <c r="H316" i="6"/>
  <c r="I316" i="6" s="1"/>
  <c r="H315" i="6"/>
  <c r="I315" i="6" s="1"/>
  <c r="H310" i="6"/>
  <c r="I310" i="6" s="1"/>
  <c r="H304" i="6"/>
  <c r="I304" i="6" s="1"/>
  <c r="H303" i="6"/>
  <c r="I303" i="6" s="1"/>
  <c r="H298" i="6"/>
  <c r="I298" i="6" s="1"/>
  <c r="H292" i="6"/>
  <c r="I292" i="6" s="1"/>
  <c r="H291" i="6"/>
  <c r="I291" i="6" s="1"/>
  <c r="H286" i="6"/>
  <c r="I286" i="6" s="1"/>
  <c r="H285" i="6"/>
  <c r="I285" i="6" s="1"/>
  <c r="H280" i="6"/>
  <c r="I280" i="6" s="1"/>
  <c r="H274" i="6"/>
  <c r="I274" i="6" s="1"/>
  <c r="H268" i="6"/>
  <c r="I268" i="6" s="1"/>
  <c r="H267" i="6"/>
  <c r="I267" i="6" s="1"/>
  <c r="H262" i="6"/>
  <c r="I262" i="6" s="1"/>
  <c r="H256" i="6"/>
  <c r="I256" i="6" s="1"/>
  <c r="H250" i="6"/>
  <c r="I250" i="6" s="1"/>
  <c r="H244" i="6"/>
  <c r="I244" i="6" s="1"/>
  <c r="H238" i="6"/>
  <c r="I238" i="6" s="1"/>
  <c r="H237" i="6"/>
  <c r="I237" i="6" s="1"/>
  <c r="H232" i="6"/>
  <c r="I232" i="6" s="1"/>
  <c r="H226" i="6"/>
  <c r="I226" i="6" s="1"/>
  <c r="H220" i="6"/>
  <c r="I220" i="6" s="1"/>
  <c r="H212" i="6"/>
  <c r="I212" i="6" s="1"/>
  <c r="H206" i="6"/>
  <c r="I206" i="6" s="1"/>
  <c r="H200" i="6"/>
  <c r="I200" i="6" s="1"/>
  <c r="H194" i="6"/>
  <c r="I194" i="6" s="1"/>
  <c r="H188" i="6"/>
  <c r="I188" i="6" s="1"/>
  <c r="H182" i="6"/>
  <c r="I182" i="6" s="1"/>
  <c r="H181" i="6"/>
  <c r="I181" i="6" s="1"/>
  <c r="H176" i="6"/>
  <c r="I176" i="6" s="1"/>
  <c r="H170" i="6"/>
  <c r="I170" i="6" s="1"/>
  <c r="H164" i="6"/>
  <c r="I164" i="6" s="1"/>
  <c r="H163" i="6"/>
  <c r="I163" i="6" s="1"/>
  <c r="H162" i="6"/>
  <c r="I162" i="6" s="1"/>
  <c r="H158" i="6"/>
  <c r="I158" i="6" s="1"/>
  <c r="H152" i="6"/>
  <c r="I152" i="6" s="1"/>
  <c r="H146" i="6"/>
  <c r="I146" i="6" s="1"/>
  <c r="H140" i="6"/>
  <c r="I140" i="6" s="1"/>
  <c r="H133" i="6"/>
  <c r="I133" i="6" s="1"/>
  <c r="H127" i="6"/>
  <c r="I127" i="6" s="1"/>
  <c r="H121" i="6"/>
  <c r="I121" i="6" s="1"/>
  <c r="H115" i="6"/>
  <c r="I115" i="6" s="1"/>
  <c r="H114" i="6"/>
  <c r="I114" i="6" s="1"/>
  <c r="H109" i="6"/>
  <c r="I109" i="6" s="1"/>
  <c r="H103" i="6"/>
  <c r="I103" i="6" s="1"/>
  <c r="H97" i="6"/>
  <c r="I97" i="6" s="1"/>
  <c r="H91" i="6"/>
  <c r="I91" i="6" s="1"/>
  <c r="H85" i="6"/>
  <c r="I85" i="6" s="1"/>
  <c r="H77" i="6"/>
  <c r="I77" i="6" s="1"/>
  <c r="H71" i="6"/>
  <c r="I71" i="6" s="1"/>
  <c r="H65" i="6"/>
  <c r="I65" i="6" s="1"/>
  <c r="H59" i="6"/>
  <c r="I59" i="6" s="1"/>
  <c r="H53" i="6"/>
  <c r="I53" i="6" s="1"/>
  <c r="H47" i="6"/>
  <c r="I47" i="6" s="1"/>
  <c r="H38" i="6"/>
  <c r="I38" i="6" s="1"/>
  <c r="H32" i="6"/>
  <c r="I32" i="6" s="1"/>
  <c r="H24" i="6"/>
  <c r="I24" i="6" s="1"/>
  <c r="H4" i="6" l="1"/>
  <c r="J4" i="6" s="1"/>
  <c r="I4" i="6" s="1"/>
  <c r="H3" i="6"/>
  <c r="I10" i="6"/>
  <c r="H5" i="6" l="1"/>
  <c r="J3" i="6"/>
  <c r="J5" i="6" l="1"/>
  <c r="I3" i="6"/>
  <c r="I5" i="6" s="1"/>
  <c r="H6" i="6"/>
  <c r="H7" i="6" s="1"/>
  <c r="I6" i="6" l="1"/>
  <c r="I7" i="6" s="1"/>
  <c r="J6" i="6"/>
  <c r="J7" i="6" s="1"/>
</calcChain>
</file>

<file path=xl/sharedStrings.xml><?xml version="1.0" encoding="utf-8"?>
<sst xmlns="http://schemas.openxmlformats.org/spreadsheetml/2006/main" count="1019" uniqueCount="881">
  <si>
    <t>30V-BTA</t>
  </si>
  <si>
    <t>3D-BTA</t>
  </si>
  <si>
    <t>ACC-BTA</t>
  </si>
  <si>
    <t>AK-RMV</t>
  </si>
  <si>
    <t>ALB-HP2</t>
  </si>
  <si>
    <t>ALB-HP2-E</t>
  </si>
  <si>
    <t>ANM-BTA</t>
  </si>
  <si>
    <t>APCHEM</t>
  </si>
  <si>
    <t>APCHEM-E</t>
  </si>
  <si>
    <t>ARD-RED</t>
  </si>
  <si>
    <t>AWV</t>
  </si>
  <si>
    <t>AWV-E</t>
  </si>
  <si>
    <t>B-SPA</t>
  </si>
  <si>
    <t>BAR-BTA</t>
  </si>
  <si>
    <t>BB-BTA</t>
  </si>
  <si>
    <t>BB-BTD</t>
  </si>
  <si>
    <t>BC-2000</t>
  </si>
  <si>
    <t>BC-250</t>
  </si>
  <si>
    <t>BD-EDU-100</t>
  </si>
  <si>
    <t>BIO-A</t>
  </si>
  <si>
    <t>BIO-A-E</t>
  </si>
  <si>
    <t>BIO-I</t>
  </si>
  <si>
    <t>BIO-I-E</t>
  </si>
  <si>
    <t>BLK</t>
  </si>
  <si>
    <t>BPS-BTA</t>
  </si>
  <si>
    <t>BT-ARD</t>
  </si>
  <si>
    <t>BTA-ELV</t>
  </si>
  <si>
    <t>BTD-ELV</t>
  </si>
  <si>
    <t>BTL</t>
  </si>
  <si>
    <t>BWV</t>
  </si>
  <si>
    <t>BWV-E</t>
  </si>
  <si>
    <t>CA-BNC</t>
  </si>
  <si>
    <t>CA-BTA</t>
  </si>
  <si>
    <t>CA-HST</t>
  </si>
  <si>
    <t>CA-LST</t>
  </si>
  <si>
    <t>CA-MOD</t>
  </si>
  <si>
    <t>CB-BTA</t>
  </si>
  <si>
    <t>CB-BTD</t>
  </si>
  <si>
    <t>CCS-BTA-INTL</t>
  </si>
  <si>
    <t>CELLS-POL</t>
  </si>
  <si>
    <t>CFA-MIK</t>
  </si>
  <si>
    <t>CHEM-A</t>
  </si>
  <si>
    <t>CHEM-A-E</t>
  </si>
  <si>
    <t>CHEM-I</t>
  </si>
  <si>
    <t>CHEM-I-E</t>
  </si>
  <si>
    <t>CHEM-O</t>
  </si>
  <si>
    <t>CHEM-O-E</t>
  </si>
  <si>
    <t>CL-BNC</t>
  </si>
  <si>
    <t>CL-BTA</t>
  </si>
  <si>
    <t>CL-HST</t>
  </si>
  <si>
    <t>CL-LST</t>
  </si>
  <si>
    <t>CM-OEK-INTL</t>
  </si>
  <si>
    <t>CO2-BTA</t>
  </si>
  <si>
    <t>COL-BTA</t>
  </si>
  <si>
    <t>CON-BTA</t>
  </si>
  <si>
    <t>CON-HST</t>
  </si>
  <si>
    <t>CON-LST</t>
  </si>
  <si>
    <t>CON-MST</t>
  </si>
  <si>
    <t>CRG-BTA</t>
  </si>
  <si>
    <t>CS-5MP</t>
  </si>
  <si>
    <t>CS-DMI</t>
  </si>
  <si>
    <t>CUFF-LG</t>
  </si>
  <si>
    <t>CUFF-SM</t>
  </si>
  <si>
    <t>CUV</t>
  </si>
  <si>
    <t>CUV-QUARTZ</t>
  </si>
  <si>
    <t>CUV-QUARTZ-FUV</t>
  </si>
  <si>
    <t>CUV-RACK</t>
  </si>
  <si>
    <t>CUV-UV</t>
  </si>
  <si>
    <t>CVS-SPE100</t>
  </si>
  <si>
    <t>CVS-SPE25</t>
  </si>
  <si>
    <t>CWV</t>
  </si>
  <si>
    <t>CWV-E</t>
  </si>
  <si>
    <t>DAK-INTL</t>
  </si>
  <si>
    <t>DCP-BTA</t>
  </si>
  <si>
    <t>DCU-BTD</t>
  </si>
  <si>
    <t>DFS-BTA</t>
  </si>
  <si>
    <t>DTS</t>
  </si>
  <si>
    <t>DTS-CFAN</t>
  </si>
  <si>
    <t>DTS-ECB</t>
  </si>
  <si>
    <t>DTS-GDX</t>
  </si>
  <si>
    <t>DTS-GDX-LONG</t>
  </si>
  <si>
    <t>DTS-LONG</t>
  </si>
  <si>
    <t>DTS-MDB</t>
  </si>
  <si>
    <t>DTS-PAD</t>
  </si>
  <si>
    <t>DVP-BTA</t>
  </si>
  <si>
    <t>EA-BTA</t>
  </si>
  <si>
    <t>EKG-BTA</t>
  </si>
  <si>
    <t>ELB-3MG-E</t>
  </si>
  <si>
    <t>ELB-FOR-E</t>
  </si>
  <si>
    <t>ELB-GP-E</t>
  </si>
  <si>
    <t>ELB-LC-E</t>
  </si>
  <si>
    <t>ELB-MD-E</t>
  </si>
  <si>
    <t>ELB-SOLAR</t>
  </si>
  <si>
    <t>ELB-SOLAR-E</t>
  </si>
  <si>
    <t>ELB-TEMP</t>
  </si>
  <si>
    <t>ELB-TEMP-E</t>
  </si>
  <si>
    <t>ELB-VOLT-E</t>
  </si>
  <si>
    <t>ELB-WIND</t>
  </si>
  <si>
    <t>ELB-WIND-E</t>
  </si>
  <si>
    <t>ELEC</t>
  </si>
  <si>
    <t>ESI</t>
  </si>
  <si>
    <t>ESI-E</t>
  </si>
  <si>
    <t>ESK-CRG</t>
  </si>
  <si>
    <t>ESUP</t>
  </si>
  <si>
    <t>ESV</t>
  </si>
  <si>
    <t>ESV-E</t>
  </si>
  <si>
    <t>ETH-BTA</t>
  </si>
  <si>
    <t>ETH-CAPS</t>
  </si>
  <si>
    <t>ETH-STOP</t>
  </si>
  <si>
    <t>ETH-TAPE</t>
  </si>
  <si>
    <t>EWV</t>
  </si>
  <si>
    <t>EWV-E</t>
  </si>
  <si>
    <t>EXT-BTA</t>
  </si>
  <si>
    <t>EXT-BTD</t>
  </si>
  <si>
    <t>FLO-BTA</t>
  </si>
  <si>
    <t>FP-BTA</t>
  </si>
  <si>
    <t>FP-HAN</t>
  </si>
  <si>
    <t>FPH-BNC</t>
  </si>
  <si>
    <t>FPH-BTA</t>
  </si>
  <si>
    <t>FUSE-HCS</t>
  </si>
  <si>
    <t>GAP-1YR</t>
  </si>
  <si>
    <t>GAP-2YR</t>
  </si>
  <si>
    <t>GAP-3YR</t>
  </si>
  <si>
    <t>GAP-4YR</t>
  </si>
  <si>
    <t>GAP-5YR</t>
  </si>
  <si>
    <t>GAP-SINGLE</t>
  </si>
  <si>
    <t>GC-SEP</t>
  </si>
  <si>
    <t>GC-SYR-MIC</t>
  </si>
  <si>
    <t>GDL-DAK</t>
  </si>
  <si>
    <t>GDX-3MG</t>
  </si>
  <si>
    <t>GDX-ACC</t>
  </si>
  <si>
    <t>GDX-BAT-300</t>
  </si>
  <si>
    <t>GDX-BAT-650</t>
  </si>
  <si>
    <t>GDX-BP</t>
  </si>
  <si>
    <t>GDX-CA</t>
  </si>
  <si>
    <t>GDX-CA-BNC</t>
  </si>
  <si>
    <t>GDX-CART-CRG-EURO</t>
  </si>
  <si>
    <t>GDX-CART-G</t>
  </si>
  <si>
    <t>GDX-CART-Y</t>
  </si>
  <si>
    <t>GDX-CCS-INTL</t>
  </si>
  <si>
    <t>GDX-CFA</t>
  </si>
  <si>
    <t>GDX-CFA-MAK-INTL</t>
  </si>
  <si>
    <t>GDX-CL</t>
  </si>
  <si>
    <t>GDX-CL-BNC</t>
  </si>
  <si>
    <t>GDX-CLAMP</t>
  </si>
  <si>
    <t>GDX-CO2</t>
  </si>
  <si>
    <t>GDX-COL</t>
  </si>
  <si>
    <t>GDX-CON</t>
  </si>
  <si>
    <t>GDX-CONPT</t>
  </si>
  <si>
    <t>GDX-CRG-EURO</t>
  </si>
  <si>
    <t>GDX-CUR</t>
  </si>
  <si>
    <t>GDX-CVS</t>
  </si>
  <si>
    <t>GDX-DC</t>
  </si>
  <si>
    <t>GDX-EA</t>
  </si>
  <si>
    <t>GDX-EKG</t>
  </si>
  <si>
    <t>GDX-ETOH</t>
  </si>
  <si>
    <t>GDX-FOR</t>
  </si>
  <si>
    <t>GDX-FP</t>
  </si>
  <si>
    <t>GDX-FPH</t>
  </si>
  <si>
    <t>GDX-FPH-BNC</t>
  </si>
  <si>
    <t>GDX-GC-EURO</t>
  </si>
  <si>
    <t>GDX-GP</t>
  </si>
  <si>
    <t>GDX-GPH</t>
  </si>
  <si>
    <t>GDX-GPH-BNC</t>
  </si>
  <si>
    <t>GDX-HD</t>
  </si>
  <si>
    <t>GDX-ISEA</t>
  </si>
  <si>
    <t>GDX-K</t>
  </si>
  <si>
    <t>GDX-K-BNC</t>
  </si>
  <si>
    <t>GDX-LC</t>
  </si>
  <si>
    <t>GDX-MD</t>
  </si>
  <si>
    <t>GDX-MLT-INTL</t>
  </si>
  <si>
    <t>GDX-MOUNT</t>
  </si>
  <si>
    <t>GDX-NH4</t>
  </si>
  <si>
    <t>GDX-NH4-BNC</t>
  </si>
  <si>
    <t>GDX-NO3</t>
  </si>
  <si>
    <t>GDX-NO3-BNC</t>
  </si>
  <si>
    <t>GDX-NRG</t>
  </si>
  <si>
    <t>GDX-O2</t>
  </si>
  <si>
    <t>GDX-ODO</t>
  </si>
  <si>
    <t>GDX-ODO-CAP</t>
  </si>
  <si>
    <t>GDX-ORP</t>
  </si>
  <si>
    <t>GDX-ORP-BNC</t>
  </si>
  <si>
    <t>GDX-PAR</t>
  </si>
  <si>
    <t>GDX-PH</t>
  </si>
  <si>
    <t>GDX-PH-BNC</t>
  </si>
  <si>
    <t>GDX-PL</t>
  </si>
  <si>
    <t>GDX-POL</t>
  </si>
  <si>
    <t>GDX-PYR</t>
  </si>
  <si>
    <t>GDX-Q</t>
  </si>
  <si>
    <t>GDX-RAD</t>
  </si>
  <si>
    <t>GDX-RB</t>
  </si>
  <si>
    <t>GDX-RMS</t>
  </si>
  <si>
    <t>GDX-SAL</t>
  </si>
  <si>
    <t>GDX-SM</t>
  </si>
  <si>
    <t>GDX-SND</t>
  </si>
  <si>
    <t>GDX-SPEC-EM-EURO</t>
  </si>
  <si>
    <t>GDX-SPEC-FUV-EURO</t>
  </si>
  <si>
    <t>GDX-SPEC-UV-EURO</t>
  </si>
  <si>
    <t>GDX-SPEC-VIS-EURO</t>
  </si>
  <si>
    <t>GDX-SPR</t>
  </si>
  <si>
    <t>GDX-ST</t>
  </si>
  <si>
    <t>GDX-SVISPL-INTL</t>
  </si>
  <si>
    <t>GDX-TC</t>
  </si>
  <si>
    <t>GDX-TMP</t>
  </si>
  <si>
    <t>GDX-VOLT</t>
  </si>
  <si>
    <t>GDX-VPG</t>
  </si>
  <si>
    <t>GDX-VSMT</t>
  </si>
  <si>
    <t>GDX-WRP</t>
  </si>
  <si>
    <t>GDX-WRT</t>
  </si>
  <si>
    <t>GDX-WTHR</t>
  </si>
  <si>
    <t>GDX-WTVA</t>
  </si>
  <si>
    <t>GO-LINK</t>
  </si>
  <si>
    <t>GO-MOT</t>
  </si>
  <si>
    <t>GO-TEMP</t>
  </si>
  <si>
    <t>GPS-BTA</t>
  </si>
  <si>
    <t>GPS-BULB1</t>
  </si>
  <si>
    <t>GW-EHR</t>
  </si>
  <si>
    <t>GW-HR</t>
  </si>
  <si>
    <t>HCS-BTA</t>
  </si>
  <si>
    <t>HD-BTA</t>
  </si>
  <si>
    <t>HP-A-E</t>
  </si>
  <si>
    <t>HSB-CM-E</t>
  </si>
  <si>
    <t>HSB-FCHEM</t>
  </si>
  <si>
    <t>HSB-FCHEM-E</t>
  </si>
  <si>
    <t>HSB-FOOD</t>
  </si>
  <si>
    <t>HSB-FOOD-E</t>
  </si>
  <si>
    <t>HSB-HP</t>
  </si>
  <si>
    <t>HSB-HP-E</t>
  </si>
  <si>
    <t>HSB-SCP-E</t>
  </si>
  <si>
    <t>HSB-VVACLF-E</t>
  </si>
  <si>
    <t>HSB-VVAMS-E</t>
  </si>
  <si>
    <t>HVEK-CRG-INTL</t>
  </si>
  <si>
    <t>INA-BTA</t>
  </si>
  <si>
    <t>IOM-VPL</t>
  </si>
  <si>
    <t>K-BNC</t>
  </si>
  <si>
    <t>K-BTA</t>
  </si>
  <si>
    <t>K-HST</t>
  </si>
  <si>
    <t>K-LST</t>
  </si>
  <si>
    <t>K-MOD</t>
  </si>
  <si>
    <t>KW-AWX</t>
  </si>
  <si>
    <t>KW-AWXC</t>
  </si>
  <si>
    <t>KW-BWX</t>
  </si>
  <si>
    <t>KW-BWXC</t>
  </si>
  <si>
    <t>KW-MWT</t>
  </si>
  <si>
    <t>KW-MWTBD</t>
  </si>
  <si>
    <t>KW-SEEK</t>
  </si>
  <si>
    <t>KW-SGEN</t>
  </si>
  <si>
    <t>KW-SGENC</t>
  </si>
  <si>
    <t>KW-SP2V</t>
  </si>
  <si>
    <t>KW-STXK</t>
  </si>
  <si>
    <t>KWIRE-TCA</t>
  </si>
  <si>
    <t>LABQ3-INTL</t>
  </si>
  <si>
    <t>LASER</t>
  </si>
  <si>
    <t>LGA-BTA</t>
  </si>
  <si>
    <t>LQ-BAT</t>
  </si>
  <si>
    <t>LQ-BOOST3-INTL</t>
  </si>
  <si>
    <t>LQ-MINI</t>
  </si>
  <si>
    <t>LQ-VIEW-E</t>
  </si>
  <si>
    <t>LQ2-BAT</t>
  </si>
  <si>
    <t>LQ2-STYL-5</t>
  </si>
  <si>
    <t>LQ3-BAT</t>
  </si>
  <si>
    <t>LQ3-CRG-EURO</t>
  </si>
  <si>
    <t>LQ3-LAN</t>
  </si>
  <si>
    <t>LQ3-PS-INTL</t>
  </si>
  <si>
    <t>LQ3-STN</t>
  </si>
  <si>
    <t>LS-BTA</t>
  </si>
  <si>
    <t>M-OEK</t>
  </si>
  <si>
    <t>MCA-BTA</t>
  </si>
  <si>
    <t>MD-BTD</t>
  </si>
  <si>
    <t>MD-CLAMP</t>
  </si>
  <si>
    <t>MDC-BTD</t>
  </si>
  <si>
    <t>MG-BTA</t>
  </si>
  <si>
    <t>MK-RMV</t>
  </si>
  <si>
    <t>MLT-BTA-INTL</t>
  </si>
  <si>
    <t>MLT-TUBE</t>
  </si>
  <si>
    <t>MSB-CART-E</t>
  </si>
  <si>
    <t>MSB-CR-E</t>
  </si>
  <si>
    <t>MSB-ESS-E</t>
  </si>
  <si>
    <t>MSB-LS-E</t>
  </si>
  <si>
    <t>MSB-PS-E</t>
  </si>
  <si>
    <t>MSB-SOLAR-E</t>
  </si>
  <si>
    <t>MSB-WIND-E</t>
  </si>
  <si>
    <t>MSTIR</t>
  </si>
  <si>
    <t>MSV</t>
  </si>
  <si>
    <t>MSV-E</t>
  </si>
  <si>
    <t>NH4-BNC</t>
  </si>
  <si>
    <t>NH4-BTA</t>
  </si>
  <si>
    <t>NH4-HST</t>
  </si>
  <si>
    <t>NH4-LST</t>
  </si>
  <si>
    <t>NH4-MOD</t>
  </si>
  <si>
    <t>NO3-BNC</t>
  </si>
  <si>
    <t>NO3-BTA</t>
  </si>
  <si>
    <t>NO3-HST</t>
  </si>
  <si>
    <t>NO3-LST</t>
  </si>
  <si>
    <t>NO3-MOD</t>
  </si>
  <si>
    <t>O2-BTA</t>
  </si>
  <si>
    <t>O2-SPR</t>
  </si>
  <si>
    <t>OEK</t>
  </si>
  <si>
    <t>ORP-BNC</t>
  </si>
  <si>
    <t>ORP-BTA</t>
  </si>
  <si>
    <t>PAAS-PAMP</t>
  </si>
  <si>
    <t>PAK-OEK</t>
  </si>
  <si>
    <t>PAMP-EURO</t>
  </si>
  <si>
    <t>PAR-BTA</t>
  </si>
  <si>
    <t>PEP</t>
  </si>
  <si>
    <t>PEP-E</t>
  </si>
  <si>
    <t>PF</t>
  </si>
  <si>
    <t>PF-CART</t>
  </si>
  <si>
    <t>PG-BTD</t>
  </si>
  <si>
    <t>PH-BNC</t>
  </si>
  <si>
    <t>PH-BTA</t>
  </si>
  <si>
    <t>PH-BUFCAP</t>
  </si>
  <si>
    <t>PH-SS</t>
  </si>
  <si>
    <t>PHYS-ABM</t>
  </si>
  <si>
    <t>PHYS-ABM-E</t>
  </si>
  <si>
    <t>PHYS-AM</t>
  </si>
  <si>
    <t>PHYS-AM-E</t>
  </si>
  <si>
    <t>PPK</t>
  </si>
  <si>
    <t>PS-SYR</t>
  </si>
  <si>
    <t>PS-VPL</t>
  </si>
  <si>
    <t>PS400-BTA</t>
  </si>
  <si>
    <t>PSLP-INT</t>
  </si>
  <si>
    <t>PSV</t>
  </si>
  <si>
    <t>PSV-E</t>
  </si>
  <si>
    <t>PWV</t>
  </si>
  <si>
    <t>PWV-E</t>
  </si>
  <si>
    <t>PYR-BTA</t>
  </si>
  <si>
    <t>REV</t>
  </si>
  <si>
    <t>REV-E</t>
  </si>
  <si>
    <t>RFX-ACC</t>
  </si>
  <si>
    <t>RH-BTA</t>
  </si>
  <si>
    <t>RMB</t>
  </si>
  <si>
    <t>RMV-BTD</t>
  </si>
  <si>
    <t>SAL-BTA</t>
  </si>
  <si>
    <t>SAL-ST</t>
  </si>
  <si>
    <t>SLS-BTA</t>
  </si>
  <si>
    <t>SMS-BTA</t>
  </si>
  <si>
    <t>SPA</t>
  </si>
  <si>
    <t>SPR-BTA</t>
  </si>
  <si>
    <t>SPR-FIL10</t>
  </si>
  <si>
    <t>SPR-FIL30</t>
  </si>
  <si>
    <t>SPR-FLOW</t>
  </si>
  <si>
    <t>SPR-MP100</t>
  </si>
  <si>
    <t>SPR-MP30</t>
  </si>
  <si>
    <t>SPR-NOSE10</t>
  </si>
  <si>
    <t>SPR-NOSE30</t>
  </si>
  <si>
    <t>ST-AIR</t>
  </si>
  <si>
    <t>ST-AR</t>
  </si>
  <si>
    <t>ST-CO2</t>
  </si>
  <si>
    <t>ST-H</t>
  </si>
  <si>
    <t>ST-HE</t>
  </si>
  <si>
    <t>ST-N</t>
  </si>
  <si>
    <t>ST-NE</t>
  </si>
  <si>
    <t>ST-SPS-INTL</t>
  </si>
  <si>
    <t>STIR-INTL</t>
  </si>
  <si>
    <t>STS-BTA</t>
  </si>
  <si>
    <t>T2T-VDS</t>
  </si>
  <si>
    <t>TAPE-VPG</t>
  </si>
  <si>
    <t>TCA-BTA</t>
  </si>
  <si>
    <t>TMP-BTA</t>
  </si>
  <si>
    <t>TOF-VPL</t>
  </si>
  <si>
    <t>TPL-BTA</t>
  </si>
  <si>
    <t>TRACK</t>
  </si>
  <si>
    <t>TRACK-LONG</t>
  </si>
  <si>
    <t>TRB-ACC</t>
  </si>
  <si>
    <t>TRB-BTA</t>
  </si>
  <si>
    <t>UVA-BTA</t>
  </si>
  <si>
    <t>UVB-BTA</t>
  </si>
  <si>
    <t>VCA-AS-E</t>
  </si>
  <si>
    <t>VDC-BTD</t>
  </si>
  <si>
    <t>VES-BTA</t>
  </si>
  <si>
    <t>VES-RB</t>
  </si>
  <si>
    <t>VES-VL</t>
  </si>
  <si>
    <t>VP-BTA</t>
  </si>
  <si>
    <t>VPG-BTD</t>
  </si>
  <si>
    <t>VPL</t>
  </si>
  <si>
    <t>VRM-BTD</t>
  </si>
  <si>
    <t>VSMT-TRUSS</t>
  </si>
  <si>
    <t>VSP-280</t>
  </si>
  <si>
    <t>VSP-350</t>
  </si>
  <si>
    <t>VSP-375</t>
  </si>
  <si>
    <t>VSP-400</t>
  </si>
  <si>
    <t>VSP-450</t>
  </si>
  <si>
    <t>VSP-500</t>
  </si>
  <si>
    <t>VSP-525</t>
  </si>
  <si>
    <t>VSP-EM-FIBER</t>
  </si>
  <si>
    <t>VSP-FIBER</t>
  </si>
  <si>
    <t>VVA-1YR</t>
  </si>
  <si>
    <t>VVA-2YR</t>
  </si>
  <si>
    <t>VVA-3YR</t>
  </si>
  <si>
    <t>VVA-4YR</t>
  </si>
  <si>
    <t>VVA-5YR</t>
  </si>
  <si>
    <t>VVA-SINGLE</t>
  </si>
  <si>
    <t>WDS</t>
  </si>
  <si>
    <t>WQV</t>
  </si>
  <si>
    <t>WQV-E</t>
  </si>
  <si>
    <t>WRT-BTA</t>
  </si>
  <si>
    <t>WXT-VPL</t>
  </si>
  <si>
    <t>DC-DISP</t>
  </si>
  <si>
    <t>GDX-WRPL</t>
  </si>
  <si>
    <t>HSB-CM</t>
  </si>
  <si>
    <t>DPH</t>
  </si>
  <si>
    <t>OHSKX-123U</t>
  </si>
  <si>
    <t>OHSKX-222U</t>
  </si>
  <si>
    <t>OHSKX-422U</t>
  </si>
  <si>
    <t>OHSKX-622U</t>
  </si>
  <si>
    <t>OHSKX-421U</t>
  </si>
  <si>
    <t>OHSKX-621U</t>
  </si>
  <si>
    <t>OHSKX-8200U</t>
  </si>
  <si>
    <t>OHSKX-1202U</t>
  </si>
  <si>
    <t>OHSKX-2202U</t>
  </si>
  <si>
    <t>OHSKX-2201U</t>
  </si>
  <si>
    <t>OHSKX-6201U</t>
  </si>
  <si>
    <r>
      <rPr>
        <sz val="10"/>
        <color indexed="8"/>
        <rFont val="Arial"/>
        <family val="2"/>
      </rPr>
      <t xml:space="preserve">Kód      </t>
    </r>
    <r>
      <rPr>
        <sz val="9"/>
        <color indexed="8"/>
        <rFont val="Arial"/>
        <family val="2"/>
      </rPr>
      <t>kód prísl.</t>
    </r>
  </si>
  <si>
    <t>Názov</t>
  </si>
  <si>
    <t>Cena bez DPH</t>
  </si>
  <si>
    <t>Cena s DPH</t>
  </si>
  <si>
    <t>Interfejsové jednotky Vernier</t>
  </si>
  <si>
    <r>
      <rPr>
        <b/>
        <sz val="10"/>
        <color indexed="8"/>
        <rFont val="Arial"/>
        <family val="2"/>
      </rPr>
      <t xml:space="preserve">LabQuest 3 </t>
    </r>
    <r>
      <rPr>
        <sz val="10"/>
        <color indexed="8"/>
        <rFont val="Arial"/>
        <family val="2"/>
      </rPr>
      <t xml:space="preserve">-  interfejsová jednotka s kapacitnou dotykovou obrazovkou s uhlopriečkou 17,64 cm ovládanou prstami a gestami, 3x BTA, 2x BTD, 2x USB a Bluetooth vstupy pre senzory, USB zdieľanie dát s počítačmi, WiFi zdieľanie dát s počítačmi a mobilnými zariadeniami, GPS a ďalšie funkcie. Vysokokapacitná batéria pre dlhú výdrž pri práci mimo laboratória. Balenie obsahuje aj sieťový zdroj LQ3-PS-INTL.          </t>
    </r>
    <r>
      <rPr>
        <b/>
        <sz val="10"/>
        <color indexed="8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</si>
  <si>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LabQuest Mini </t>
    </r>
    <r>
      <rPr>
        <sz val="10"/>
        <color indexed="8"/>
        <rFont val="Arial"/>
        <family val="2"/>
      </rPr>
      <t>-  interfejsová jednotka bez obrazovky (3x BTA, 2x BTD vstup, USB pripojenie k počítačom)</t>
    </r>
  </si>
  <si>
    <r>
      <rPr>
        <b/>
        <sz val="10"/>
        <color indexed="8"/>
        <rFont val="Arial"/>
        <family val="2"/>
      </rPr>
      <t>Go!Link</t>
    </r>
    <r>
      <rPr>
        <sz val="10"/>
        <color indexed="8"/>
        <rFont val="Arial"/>
        <family val="2"/>
      </rPr>
      <t xml:space="preserve"> - prevodník 1ks senzora xx-BTA na USB pripojenie k počítačom</t>
    </r>
  </si>
  <si>
    <t>Príslušenstvo pre interfejsové jednotky</t>
  </si>
  <si>
    <t>Nabíjací stojan pre 4 ks LabQuest 3 alebo LabQuest 2</t>
  </si>
  <si>
    <t>Podstavec pre LabQuest 3</t>
  </si>
  <si>
    <t>Popruh na LabQuest 3 pre zavesenie na krk</t>
  </si>
  <si>
    <t>Prídavná externá batéria pre LabQuest3/LabQuest 2</t>
  </si>
  <si>
    <t>Náhradné diely pre interfejsové jednotky</t>
  </si>
  <si>
    <t>Náhradná batéria pre originálny LabQuest (prvý model so zelenou gumenou obrubou, vyrábaný pred rokom 2012)</t>
  </si>
  <si>
    <t>Náhradná batéria pre LabQuest 2</t>
  </si>
  <si>
    <t>Náhradná batéria pre LabQuest 3</t>
  </si>
  <si>
    <t>Náhradná batéria pre GDX senzory 300 mAh</t>
  </si>
  <si>
    <t>Náhradná batéria pre GDX senzory 650 mAh</t>
  </si>
  <si>
    <t>Dotykové pero náhradné pre LabQuest 2 (5 ks)</t>
  </si>
  <si>
    <t>Sieťový zdroj náhradný pre LabQuest/LabQuest 2/LabQuest 3</t>
  </si>
  <si>
    <t>Sieťový zdroj náhradný pre LabPro/WDSS/DCU/STIR</t>
  </si>
  <si>
    <r>
      <rPr>
        <b/>
        <sz val="14"/>
        <color indexed="8"/>
        <rFont val="Arial"/>
        <family val="2"/>
      </rPr>
      <t>Softvér pre systém Vernier  </t>
    </r>
    <r>
      <rPr>
        <i/>
        <sz val="10"/>
        <color indexed="8"/>
        <rFont val="Arial"/>
        <family val="2"/>
      </rPr>
      <t xml:space="preserve">Zakúpené elektronické verzie softvéru budú trvalo dostupné po vytvorení si bezplatného účtu na </t>
    </r>
    <r>
      <rPr>
        <i/>
        <u/>
        <sz val="10"/>
        <color indexed="38"/>
        <rFont val="Arial"/>
        <family val="2"/>
      </rPr>
      <t>https://www.vernier.com/my-account/</t>
    </r>
    <r>
      <rPr>
        <i/>
        <sz val="10"/>
        <color indexed="8"/>
        <rFont val="Arial"/>
        <family val="2"/>
      </rPr>
      <t xml:space="preserve"> a nahratí dodaných kódov softvéru.</t>
    </r>
  </si>
  <si>
    <r>
      <rPr>
        <b/>
        <sz val="9"/>
        <color indexed="8"/>
        <rFont val="Arial"/>
        <family val="2"/>
      </rPr>
      <t>LabQuest Viewer</t>
    </r>
    <r>
      <rPr>
        <sz val="9"/>
        <color indexed="8"/>
        <rFont val="Arial"/>
        <family val="2"/>
      </rPr>
      <t xml:space="preserve"> - softvér pre zobrazovanie a ovládanie obrazoviek LabQuestov na počítačoch a dataprojektoroch, trvalá multilicencia pre celú školu. Dodanie elektronicky.</t>
    </r>
  </si>
  <si>
    <t>GA</t>
  </si>
  <si>
    <r>
      <rPr>
        <b/>
        <sz val="9"/>
        <color indexed="8"/>
        <rFont val="Arial"/>
        <family val="2"/>
      </rPr>
      <t xml:space="preserve">Vernier Graphical Analysis - </t>
    </r>
    <r>
      <rPr>
        <sz val="9"/>
        <color indexed="8"/>
        <rFont val="Arial"/>
        <family val="2"/>
      </rPr>
      <t>bezplatný softvér na zber a vyhodnocovanie údajov z experimentov pre počítače, tablety, smartfóny a chromebooky.</t>
    </r>
    <r>
      <rPr>
        <b/>
        <sz val="9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>Dostupný na www.vernier.com/downloads/.</t>
    </r>
  </si>
  <si>
    <t>BEZPLATNE</t>
  </si>
  <si>
    <r>
      <rPr>
        <b/>
        <sz val="9"/>
        <color indexed="8"/>
        <rFont val="Arial"/>
        <family val="2"/>
      </rPr>
      <t xml:space="preserve">Vernier Graphical Analysis Pro - </t>
    </r>
    <r>
      <rPr>
        <sz val="9"/>
        <color indexed="8"/>
        <rFont val="Arial"/>
        <family val="2"/>
      </rPr>
      <t>rozšírenie GA o ďalšie funkcie a zdieľanie dát v reálnom čase po internete. Ročná licencia pre jednu osobu.</t>
    </r>
  </si>
  <si>
    <r>
      <rPr>
        <b/>
        <sz val="9"/>
        <color indexed="8"/>
        <rFont val="Arial"/>
        <family val="2"/>
      </rPr>
      <t xml:space="preserve">Vernier Graphical Analysis Pro - </t>
    </r>
    <r>
      <rPr>
        <sz val="9"/>
        <color indexed="8"/>
        <rFont val="Arial"/>
        <family val="2"/>
      </rPr>
      <t>rozšírenie GA o ďalšie funkcie a zdieľanie dát v reálnom čase po internete. Ročná multilicencia pre celú školu (fakultu VŠ).</t>
    </r>
  </si>
  <si>
    <t>Graphical Analysis Pro - rozšírenie GA o ďalšie funkcie a zdieľanie dát v reálnom čase po internete. 2-ročná multilicencia pre celú školu (fakultu VŠ).</t>
  </si>
  <si>
    <t>Graphical Analysis Pro - rozšírenie GA o ďalšie funkcie a zdieľanie dát v reálnom čase po internete. 3-ročná multilicencia pre celú školu (fakultu VŠ).</t>
  </si>
  <si>
    <t>Graphical Analysis Pro - rozšírenie GA o ďalšie funkcie a zdieľanie dát v reálnom čase po internete. 4-ročná multilicencia pre celú školu (fakultu VŠ).</t>
  </si>
  <si>
    <t>Graphical Analysis Pro - rozšírenie GA o ďalšie funkcie a zdieľanie dát v reálnom čase po internete. 5-ročná multilicencia pre celú školu (fakultu VŠ).</t>
  </si>
  <si>
    <r>
      <rPr>
        <b/>
        <sz val="9"/>
        <color indexed="8"/>
        <rFont val="Arial"/>
        <family val="2"/>
      </rPr>
      <t xml:space="preserve">Vernier Video Analysis - </t>
    </r>
    <r>
      <rPr>
        <sz val="9"/>
        <color indexed="8"/>
        <rFont val="Arial"/>
        <family val="2"/>
      </rPr>
      <t>softvér na videoanalýzu pre počítače, tablety, smartfóny a chromebooky. Ročná licencia pre jednu osobu.</t>
    </r>
  </si>
  <si>
    <r>
      <rPr>
        <b/>
        <sz val="9"/>
        <color indexed="8"/>
        <rFont val="Arial"/>
        <family val="2"/>
      </rPr>
      <t xml:space="preserve">Vernier Video Analysis - </t>
    </r>
    <r>
      <rPr>
        <sz val="9"/>
        <color indexed="8"/>
        <rFont val="Arial"/>
        <family val="2"/>
      </rPr>
      <t>softvér na videoanalýzu pre počítače, tablety, smartfóny a chromebooky. Ročná multilicencia pre celú školu (fakultu VŠ).</t>
    </r>
  </si>
  <si>
    <r>
      <rPr>
        <b/>
        <sz val="9"/>
        <color indexed="8"/>
        <rFont val="Arial"/>
        <family val="2"/>
      </rPr>
      <t xml:space="preserve">Video Analysis - </t>
    </r>
    <r>
      <rPr>
        <sz val="9"/>
        <color indexed="8"/>
        <rFont val="Arial"/>
        <family val="2"/>
      </rPr>
      <t>softvér na videoanalýzu pre počítače, tablety, smartfóny a chromebooky. 2-ročná multilicencia pre celú školu (fakultu VŠ).</t>
    </r>
  </si>
  <si>
    <r>
      <rPr>
        <b/>
        <sz val="9"/>
        <color indexed="8"/>
        <rFont val="Arial"/>
        <family val="2"/>
      </rPr>
      <t xml:space="preserve">Video Analysis - </t>
    </r>
    <r>
      <rPr>
        <sz val="9"/>
        <color indexed="8"/>
        <rFont val="Arial"/>
        <family val="2"/>
      </rPr>
      <t>softvér na videoanalýzu pre počítače, tablety, smartfóny a chromebooky. 3-ročná multilicencia pre celú školu (fakultu VŠ).</t>
    </r>
  </si>
  <si>
    <r>
      <rPr>
        <b/>
        <sz val="9"/>
        <color indexed="8"/>
        <rFont val="Arial"/>
        <family val="2"/>
      </rPr>
      <t xml:space="preserve">Video Analysis - </t>
    </r>
    <r>
      <rPr>
        <sz val="9"/>
        <color indexed="8"/>
        <rFont val="Arial"/>
        <family val="2"/>
      </rPr>
      <t>softvér na videoanalýzu pre počítače, tablety, smartfóny a chromebooky. 4-ročná multilicencia pre celú školu (fakultu VŠ).</t>
    </r>
  </si>
  <si>
    <r>
      <rPr>
        <b/>
        <sz val="9"/>
        <color indexed="8"/>
        <rFont val="Arial"/>
        <family val="2"/>
      </rPr>
      <t xml:space="preserve">Video Analysis - </t>
    </r>
    <r>
      <rPr>
        <sz val="9"/>
        <color indexed="8"/>
        <rFont val="Arial"/>
        <family val="2"/>
      </rPr>
      <t>softvér na videoanalýzu pre počítače, tablety, smartfóny a chromebooky. 5-ročná multilicencia pre celú školu (fakultu VŠ).</t>
    </r>
  </si>
  <si>
    <t>VIA</t>
  </si>
  <si>
    <r>
      <rPr>
        <b/>
        <sz val="9"/>
        <color indexed="8"/>
        <rFont val="Arial"/>
        <family val="2"/>
      </rPr>
      <t xml:space="preserve">Vernier Instrumental Analysis - </t>
    </r>
    <r>
      <rPr>
        <sz val="9"/>
        <color indexed="8"/>
        <rFont val="Arial"/>
        <family val="2"/>
      </rPr>
      <t>bezplatný softvér na zber a vyhodnocovanie údajov z chromatografov a voltammetrického systému pre počítače, tablety, smartfóny a chromebooky.</t>
    </r>
    <r>
      <rPr>
        <b/>
        <sz val="9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>Dostupný na www.vernier.com/downloads/.</t>
    </r>
  </si>
  <si>
    <t>VSA</t>
  </si>
  <si>
    <r>
      <rPr>
        <b/>
        <sz val="9"/>
        <color indexed="8"/>
        <rFont val="Arial"/>
        <family val="2"/>
      </rPr>
      <t xml:space="preserve">Vernier Spectral Analysis - </t>
    </r>
    <r>
      <rPr>
        <sz val="9"/>
        <color indexed="8"/>
        <rFont val="Arial"/>
        <family val="2"/>
      </rPr>
      <t>bezplatný softvér na zber a vyhodnocovanie údajov zo spektrometrov pre počítače, tablety, smartfóny a chromebooky.</t>
    </r>
    <r>
      <rPr>
        <b/>
        <sz val="9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>Dostupný na www.vernier.com/downloads/.</t>
    </r>
  </si>
  <si>
    <t>Dynamický štandardný vozíčkový systém Vernier (1,2m)</t>
  </si>
  <si>
    <t>Dynamický štandardný vozíčkový systém Vernier dlhý (2,2m)</t>
  </si>
  <si>
    <t>Ventilátor vozíka pre všetky druhy vozíkov</t>
  </si>
  <si>
    <t>NOVINKA</t>
  </si>
  <si>
    <t>Trecí element vozíka mechanický</t>
  </si>
  <si>
    <t>Trecí element vozíka na princípe Foucaultových prúdov</t>
  </si>
  <si>
    <t>Pravítko vozíka s č.b. plochami (snímanie fotobránou)</t>
  </si>
  <si>
    <t>Sada nárazníkov a odrazov</t>
  </si>
  <si>
    <t>Držiak detektora pohybu (prídavný)</t>
  </si>
  <si>
    <t>Svorka kladky</t>
  </si>
  <si>
    <t>Kladka s nízkym trením</t>
  </si>
  <si>
    <t>Predlžovacia dráha / optická lavica 1,2m</t>
  </si>
  <si>
    <t>Predlžovacia dráha / optická lavica 2,2m</t>
  </si>
  <si>
    <t>Spojka predĺženia dráhy</t>
  </si>
  <si>
    <t>Bezdrôtový vozíčkový systém Vernier (1,2m)</t>
  </si>
  <si>
    <t>Bezdrôtový vozíčkový systém Vernier dlhý (2,2m)</t>
  </si>
  <si>
    <t>Bezdrôtový náhradný senzorový vozík žltý</t>
  </si>
  <si>
    <t>Bezdrôtový náhradný senzorový vozík zelený</t>
  </si>
  <si>
    <t>Nabíjacia stanica pre 4 ks vozíkov GDX-CART</t>
  </si>
  <si>
    <t>Mechanický systém pre dostredivú silu</t>
  </si>
  <si>
    <t>Súprava pre moment zotrvačnosti k CFA a GDX-CFA</t>
  </si>
  <si>
    <t>Go Direct motorové príslušenstvo pre GDX-CFA</t>
  </si>
  <si>
    <t>Vystreľovač projektilov káblový</t>
  </si>
  <si>
    <t>Go Direct bezdrôtový vystreľovač projektilov</t>
  </si>
  <si>
    <t>Voskovaná náhradná páska k VPL (9 m)</t>
  </si>
  <si>
    <t>Zastavovač projektilov</t>
  </si>
  <si>
    <t>Podložka merania času letu projektilu</t>
  </si>
  <si>
    <t>Demonštrátor nezávislosti pohybu</t>
  </si>
  <si>
    <t>Optická sada</t>
  </si>
  <si>
    <t>Sada zmiešavania farieb</t>
  </si>
  <si>
    <t>Sada zrkadiel pre optiku</t>
  </si>
  <si>
    <t>Sada polarizátorov/analyzátorov pre optiku</t>
  </si>
  <si>
    <t>Súprava pre difrakciu</t>
  </si>
  <si>
    <t>Prídavný zelený laser pre DAK</t>
  </si>
  <si>
    <t>Vernierov testovací rám konštrukcií a materiálov</t>
  </si>
  <si>
    <t>Príslušenstvo pre VSMT na testovanie štruktúr typu nosník krovu</t>
  </si>
  <si>
    <t>Go!Wireless ručný monitor tepu srdca</t>
  </si>
  <si>
    <t>Go!Wireless monitor tepu srdca počas cvičenia</t>
  </si>
  <si>
    <r>
      <rPr>
        <b/>
        <sz val="12"/>
        <color indexed="8"/>
        <rFont val="Arial"/>
        <family val="2"/>
      </rPr>
      <t xml:space="preserve">Vernier GDX bezdrôtové Bluetooth/USB senzory </t>
    </r>
    <r>
      <rPr>
        <sz val="10"/>
        <color indexed="8"/>
        <rFont val="Arial"/>
        <family val="2"/>
      </rPr>
      <t>Priame bezdrôtové Bluetooth alebo káblové USB pripájanie na LabQuesty a počítače, bezdrôtové pripájanie na tablety a mobilné telefóny, bez potreby ďalšieho interfejsu.</t>
    </r>
  </si>
  <si>
    <t>Go Direct senzor magnetického poľa (3-osi)</t>
  </si>
  <si>
    <t>Go Direct senzor zrýchlenia (3-osi ±16g/±200g, gyroskop, barometrický výškomer -1800 až 10.000 m)</t>
  </si>
  <si>
    <t>GoDirect senzor tlaku krvi</t>
  </si>
  <si>
    <t>Manžeta pre BPS-BTA veľká</t>
  </si>
  <si>
    <t>Manžeta pre BPS-BTA malá</t>
  </si>
  <si>
    <t>Go Direct systém konštantného prúdu</t>
  </si>
  <si>
    <t>Go Direct senzor CO2</t>
  </si>
  <si>
    <r>
      <rPr>
        <sz val="10"/>
        <color indexed="8"/>
        <rFont val="Arial"/>
        <family val="2"/>
      </rPr>
      <t>Biokomora 2000 (2000 ml, 2 otvory pre senzory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 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</si>
  <si>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Arial"/>
        <family val="2"/>
      </rPr>
      <t>Biokomora 250 (250 ml, 2 otvory pre senzory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 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</si>
  <si>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Závesný držiak pre tyčové typy senzorov radu GDX</t>
  </si>
  <si>
    <t>Go Direct kolorimeter</t>
  </si>
  <si>
    <t>Kyvety pre kolorimeter (100 ks)</t>
  </si>
  <si>
    <t>Stojan na kyvety</t>
  </si>
  <si>
    <t>Go Direct senzor vodivosti vodných roztokov</t>
  </si>
  <si>
    <t>Go Direct platinový senzor vodivosti</t>
  </si>
  <si>
    <t>Štandard vodivosti - vysoký rozsah</t>
  </si>
  <si>
    <t>Štandard vodivosti - nízky rozsah</t>
  </si>
  <si>
    <t>Štandard vodivosti - stredný rozsah</t>
  </si>
  <si>
    <t>Go Direct nabíjacia stanica (pre 8 ks GDX senzorov)</t>
  </si>
  <si>
    <t>Go Direct senzor elektrického prúdu ±1A (±0,1A)</t>
  </si>
  <si>
    <t>Go Direct cyklický voltammetrický systém</t>
  </si>
  <si>
    <t>Sieťotlačené elektródy pre GDX-CVS bal. 25 ks</t>
  </si>
  <si>
    <t>Sieťotlačené elektródy pre GDX-CVS bal. 100 ks</t>
  </si>
  <si>
    <t>Go Direct počítadlo kvapiek</t>
  </si>
  <si>
    <t>Prídavný presný dávkovač kvapiek k počítadlu kvapiek</t>
  </si>
  <si>
    <t xml:space="preserve">Go Direct samostatný elektródový zosilňovač (mV, pH) s BNC vstupom </t>
  </si>
  <si>
    <t xml:space="preserve">Go Direct samostatný elektródový zosilňovač pre ISE elektródy s BNC vstupom </t>
  </si>
  <si>
    <t>Go Direct vápniková ión-selektívna elektróda so zosilňovačom</t>
  </si>
  <si>
    <t>Vápnikový štandard (vysoký) pre ISE, bal. 500 ml</t>
  </si>
  <si>
    <t xml:space="preserve">Vápnikový štandard (nízky) pre ISE, bal. 500 ml </t>
  </si>
  <si>
    <t xml:space="preserve">Náhradný vápnikový modul ISE </t>
  </si>
  <si>
    <t>Samostatná náhradná vápniková ión-selektívna elektróda s BNC pripojením</t>
  </si>
  <si>
    <t>Go Direct chloridová ión-selektívna elektróda so zosilňovačom</t>
  </si>
  <si>
    <t>Chloridový štandard (vysoký) pre ISE, bal. 500 ml</t>
  </si>
  <si>
    <t xml:space="preserve">Chloridový štandard (nízky) pre ISE, bal. 500 ml </t>
  </si>
  <si>
    <t>Samostatná náhradná chloridová ión-selektívna elektróda s BNC pripojením</t>
  </si>
  <si>
    <t>Go Direct draslíková ión-selektívna elektróda so zosilňovačom</t>
  </si>
  <si>
    <t>Draslíkový štandard (vysoký) pre ISE, bal. 500 ml</t>
  </si>
  <si>
    <t>Draslíkový štandard (nízky) pre ISE, bal. 500 ml</t>
  </si>
  <si>
    <t xml:space="preserve">Náhradný draslíkový modul ISE </t>
  </si>
  <si>
    <t>Samostatná náhradná draslíková ión-selektívna elektróda s BNC pripojením</t>
  </si>
  <si>
    <t>Go Direct amóniová ión-selektívna elektróda so zosilňovačom</t>
  </si>
  <si>
    <t>Amóniový štandard (vysoký) pre ISE, bal. 500 ml</t>
  </si>
  <si>
    <t>Amóniový štandard (nízky) pre ISE, bal. 500 ml</t>
  </si>
  <si>
    <t xml:space="preserve">Náhradný amóniový modul ISE </t>
  </si>
  <si>
    <t>Samostatná náhradná amóniová ión-selektívna elektróda s BNC pripojením</t>
  </si>
  <si>
    <t>Go Direct dusičnanová iónselektívna elektróda so zosilňovačom</t>
  </si>
  <si>
    <t>Dusičnanový štandard (vysoký) pre ISE, bal. 500 ml</t>
  </si>
  <si>
    <t>Dusičnanový štandard (nízky) pre ISE, bal. 500 ml</t>
  </si>
  <si>
    <t xml:space="preserve">Náhradný dusičnanový modul ISE </t>
  </si>
  <si>
    <t>Samostatná náhradná dusičnanová ión-selektívna elektróda s BNC pripojením</t>
  </si>
  <si>
    <t>Go Direct ión-selektívne elektródy pozostávajú so zosilňovača a elektródy s BNC pripojením. Balenie obsahuje štandardné roztoky vysokého a nízkeho bodu kalibrácie po 30 ml. Náhradné štandardné roztoky sú v balení po 500 ml.</t>
  </si>
  <si>
    <t>Go Direct EKG senzor (vrátane 100 ks elektród)</t>
  </si>
  <si>
    <t>Náhradné EKG elektródy (100 ks)</t>
  </si>
  <si>
    <t>Go Direct senzor etanolových pár</t>
  </si>
  <si>
    <t>Náhradná páska pre senzor etanolu</t>
  </si>
  <si>
    <t>Náhradné kryty pre ETH (3 ks)</t>
  </si>
  <si>
    <t>Zátka č.6 s otvorom pre ETH</t>
  </si>
  <si>
    <t>Go Direct senzor sily a zrýchlenia</t>
  </si>
  <si>
    <t>Reflexné kladivko k senzoru sily</t>
  </si>
  <si>
    <t>Go Direct platňa sily</t>
  </si>
  <si>
    <t>Go Direct Tris kompatibilný plochý senzor pH</t>
  </si>
  <si>
    <t>Kapsle s pH puframi 10x (4, 7 a 10 pH)</t>
  </si>
  <si>
    <t>Náhradné odkladacie fľaštičky pre pH senzor (5 ks)</t>
  </si>
  <si>
    <t>Náhradná Tris kompatibilná pH elektróda s BNC pripojením</t>
  </si>
  <si>
    <t>Odkladací roztok pre pH a ORP senzor, bal. 500 ml</t>
  </si>
  <si>
    <t>Go Direct senzor tlaku plynu (400 kPa)</t>
  </si>
  <si>
    <t>Injekčná striekačka náhradná pre GPS-BTA, GDX-GP</t>
  </si>
  <si>
    <t>Gumený balónik k senzoru tlaku plynu</t>
  </si>
  <si>
    <t>Go Direct sklenený pH senzor</t>
  </si>
  <si>
    <t>Náhradná sklenená pH elektróda s BNC pripojením</t>
  </si>
  <si>
    <t>Go Direct ručný dynamometer (0 až 600N)</t>
  </si>
  <si>
    <t>Go Direct senzor svetla a farby</t>
  </si>
  <si>
    <t>Go Direct detektor polohy a pohybu</t>
  </si>
  <si>
    <t>Go Direct stanica tavenia</t>
  </si>
  <si>
    <t>Kapilárne skúmavky pre MLT (100ks)</t>
  </si>
  <si>
    <t>Go Direct držiak hranatých typov senzorov na statív</t>
  </si>
  <si>
    <t>Go Direct senzor elektrickej energie +/-30V, +/-1A</t>
  </si>
  <si>
    <t>Go Direct senzor plynného kyslíka</t>
  </si>
  <si>
    <t>Go Direct optický senzor kyslíka vo vode</t>
  </si>
  <si>
    <t>Náhradný kryt pre GDX-ODO</t>
  </si>
  <si>
    <r>
      <rPr>
        <sz val="10"/>
        <color indexed="8"/>
        <rFont val="Arial"/>
        <family val="2"/>
      </rPr>
      <t>Súprava na štúdium 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vo vode</t>
    </r>
  </si>
  <si>
    <t>Go Direct ORP senzor</t>
  </si>
  <si>
    <t>Náhradná ORP elektróda s BNC pripojením</t>
  </si>
  <si>
    <t>Go Direct PAR senzor (fotosynteticky aktívne žiarenie)</t>
  </si>
  <si>
    <t>Go Direct pH senzor</t>
  </si>
  <si>
    <t>Náhradná pH elektróda s BNC pripojením</t>
  </si>
  <si>
    <t>GoDirect polarimeter</t>
  </si>
  <si>
    <t>Náhradné kyvety pre chemický polarimeter (4 ks)</t>
  </si>
  <si>
    <t>Go Direct pyranometer</t>
  </si>
  <si>
    <t>GoDirect senzor statického náboja</t>
  </si>
  <si>
    <t>Elektrostatická súprava</t>
  </si>
  <si>
    <t>Vysokonapäťová elektrostatická súprava</t>
  </si>
  <si>
    <t>Go Direct radiačný monitor</t>
  </si>
  <si>
    <t>Go Direct pás monitorovania dýchania</t>
  </si>
  <si>
    <t>Go Direct senzor otáčavého pohybu</t>
  </si>
  <si>
    <t>Sada príslušenstva k senzoru otáčavého pohybu</t>
  </si>
  <si>
    <t>Sada s motorom k senzoru otáčavého pohybu</t>
  </si>
  <si>
    <t>Go Direct senzor slanosti</t>
  </si>
  <si>
    <t>Go Direct senzor vlhkosti pôdy</t>
  </si>
  <si>
    <t>Go Direct senzor zvuku</t>
  </si>
  <si>
    <t>GoDirect spirometer</t>
  </si>
  <si>
    <r>
      <rPr>
        <sz val="10"/>
        <color indexed="8"/>
        <rFont val="Arial"/>
        <family val="2"/>
      </rPr>
      <t>Adaptér senzora 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pre spirometer</t>
    </r>
  </si>
  <si>
    <t>Výmenný bakteriálny filter spirometra (10 ks)</t>
  </si>
  <si>
    <t>Výmenný bakteriálny filter spirometra (30 ks)</t>
  </si>
  <si>
    <t>Výmenný ústny nástavec spirometra (30 ks)</t>
  </si>
  <si>
    <t>Výmenný ústny nástavec spirometra (100 ks)</t>
  </si>
  <si>
    <t>Svorka na nos pre spirometer (10 ks)</t>
  </si>
  <si>
    <t>Svorka na nos pre spirometer (30 ks)</t>
  </si>
  <si>
    <t>Go Direct senzor povrchovej teploty (-25°C až 125°C)</t>
  </si>
  <si>
    <t>Go Direct termočlánok (-200 až 1400˚C)</t>
  </si>
  <si>
    <t>Go Direct nerezový senzor teploty (-40°C až 125°C)</t>
  </si>
  <si>
    <t>Go Direct senzor rozdielového napätia (±15V)</t>
  </si>
  <si>
    <t>Go Direct fotobrána</t>
  </si>
  <si>
    <t>Pravítko s č.b. plochami (veľké, na meranie g)</t>
  </si>
  <si>
    <t>Laserové ukazovadlo 650 nm, &lt;1 mW (vhodné pre fotobrány)</t>
  </si>
  <si>
    <t>Go Direct širokorozsahový senzor tlaku (0 až 690 kPa (len na plyny)</t>
  </si>
  <si>
    <t>Go Direct širokorozsahový senzor tlaku (0 až 690 kPa) (na kvapaliny a plyny)</t>
  </si>
  <si>
    <t>Go Direct širokorozsahový teplomer (–20°C až 330°C)</t>
  </si>
  <si>
    <t>Go Direct senzorový systém počasia</t>
  </si>
  <si>
    <t>Go Direct senzorový systém počasia s veternou lopatkou</t>
  </si>
  <si>
    <r>
      <rPr>
        <b/>
        <sz val="12"/>
        <color indexed="8"/>
        <rFont val="Arial"/>
        <family val="2"/>
      </rPr>
      <t>Senzory typu Go!  </t>
    </r>
    <r>
      <rPr>
        <sz val="10"/>
        <color indexed="8"/>
        <rFont val="Arial"/>
        <family val="2"/>
      </rPr>
      <t>(pripájajú sa na USB port počítača, bez potreby interfejsu)</t>
    </r>
  </si>
  <si>
    <t>Go!Temp teplomer</t>
  </si>
  <si>
    <t>Go!Motion senzor pohybu</t>
  </si>
  <si>
    <t>Senzor zrýchlenia (3-osi)</t>
  </si>
  <si>
    <t>Senzor napätia 30V</t>
  </si>
  <si>
    <t>Senzor zrýchlenia (25g)</t>
  </si>
  <si>
    <t>Anemometer</t>
  </si>
  <si>
    <t>Barometer</t>
  </si>
  <si>
    <t>Senzor tlaku krvi (vrátane štandardnej manžety CUFF-STD)</t>
  </si>
  <si>
    <t>Vápniková ión-selektívna elektróda</t>
  </si>
  <si>
    <t>Vápnikový štandard (nízky) pre ISE, bal. 500 ml</t>
  </si>
  <si>
    <t>Samostatná vápniková ión-selektívna elektróda bez zosilňovača</t>
  </si>
  <si>
    <t>Systém konštantného prúdu</t>
  </si>
  <si>
    <t>Chloridová ión-selektívna elektróda</t>
  </si>
  <si>
    <t>Chloridový štandard (nízky) pre ISE, bal. 500 ml</t>
  </si>
  <si>
    <t>Samostatná chloridová ión-selektívna elektróda bez zosilňovača</t>
  </si>
  <si>
    <r>
      <rPr>
        <sz val="10"/>
        <color indexed="8"/>
        <rFont val="Arial"/>
        <family val="2"/>
      </rPr>
      <t>Senzor plynu CO</t>
    </r>
    <r>
      <rPr>
        <vertAlign val="subscript"/>
        <sz val="10"/>
        <color indexed="8"/>
        <rFont val="Arial"/>
        <family val="2"/>
      </rPr>
      <t>2</t>
    </r>
  </si>
  <si>
    <t>Kolorimeter</t>
  </si>
  <si>
    <t>Senzor vodivosti vodných roztokov</t>
  </si>
  <si>
    <t>Štandard vodivosti - vysoký rozsah, bal. 500 ml</t>
  </si>
  <si>
    <t>Štandard vodivosti - nízky rozsah, bal. 500 ml</t>
  </si>
  <si>
    <t>Štandard vodivosti - stredný rozsah, bal. 500 ml</t>
  </si>
  <si>
    <t>Senzor elektrického náboja</t>
  </si>
  <si>
    <t>Senzor elektrického prúdu (±0,6 A)</t>
  </si>
  <si>
    <t>Digitálna riadiaca jednotka</t>
  </si>
  <si>
    <t>Dvojrozsahový senzor sily</t>
  </si>
  <si>
    <t>Senzor rozdielového napätia (±6V)</t>
  </si>
  <si>
    <t>Elektródový zosilňovač s BNC vstupom (pH, ORP. ISE)</t>
  </si>
  <si>
    <t>EKG senzor</t>
  </si>
  <si>
    <t>Senzor etanolu</t>
  </si>
  <si>
    <t>Senzor rýchlosti toku vody</t>
  </si>
  <si>
    <t>Plochý senzor sily (-850 až +3500 N)</t>
  </si>
  <si>
    <t>Rukoväte pre FP-BTA</t>
  </si>
  <si>
    <t>Plochý pH senzor (Tris kompatibilný)</t>
  </si>
  <si>
    <t>Samostatná FPH elektróda bez zosilňovača</t>
  </si>
  <si>
    <t>Senzor tlaku plynu (0 až 210 kPa)</t>
  </si>
  <si>
    <t>Senzor veľkého el. prúdu (±10A)</t>
  </si>
  <si>
    <t>Náhradné poistky pre HCS-BTA (5 ks)</t>
  </si>
  <si>
    <t>Ručný dynamometer (0 až 600N)</t>
  </si>
  <si>
    <t>Prístrojový zosilňovač</t>
  </si>
  <si>
    <t>Draslíková ión-selektívna elektróda</t>
  </si>
  <si>
    <t>Samostatná draslíková ión-selektívna elektróda bez zosilňovača</t>
  </si>
  <si>
    <t>Senzor zrýchlenia (nízke-g)</t>
  </si>
  <si>
    <t>Senzor svetla trojrozsahový</t>
  </si>
  <si>
    <t>Mikrofón</t>
  </si>
  <si>
    <t>Stanica na meranie teploty tavenia</t>
  </si>
  <si>
    <t>Detektor pohybu</t>
  </si>
  <si>
    <t>Svorka detektora pohybu</t>
  </si>
  <si>
    <t>Senzor magnetického poľa</t>
  </si>
  <si>
    <t>Amóniová ión-selektívna elektróda</t>
  </si>
  <si>
    <t>Samostatná amóniová ión-selektívna elektróda bez zosilňovača</t>
  </si>
  <si>
    <t>Dusičnanová ión-selektívna elektróda</t>
  </si>
  <si>
    <t>Samostatná dusičnanová ión-selektívna elektróda bez zosilňovača</t>
  </si>
  <si>
    <r>
      <rPr>
        <sz val="10"/>
        <color indexed="8"/>
        <rFont val="Arial"/>
        <family val="2"/>
      </rPr>
      <t>Senzor plynu O</t>
    </r>
    <r>
      <rPr>
        <vertAlign val="subscript"/>
        <sz val="10"/>
        <color indexed="8"/>
        <rFont val="Arial"/>
        <family val="2"/>
      </rPr>
      <t>2</t>
    </r>
  </si>
  <si>
    <t>Senzor ORP (oxidačno-redukčného potenciálu)</t>
  </si>
  <si>
    <t>Samostatná ORP elektróda bez zosilňovača</t>
  </si>
  <si>
    <t>Výkonový zosilňovač</t>
  </si>
  <si>
    <t>Reproduktor k výkonovému zosilňovaču</t>
  </si>
  <si>
    <t>Senzor PAR</t>
  </si>
  <si>
    <t>pH sensor Vernier</t>
  </si>
  <si>
    <t>Samostatná pH elektróda bez zosilňovača</t>
  </si>
  <si>
    <t>Senzor tlaku plynu (0 až 400 kPa, kovový nátrubok)</t>
  </si>
  <si>
    <t>Pyranometer</t>
  </si>
  <si>
    <t>Senzor relatívnej vlhkosti</t>
  </si>
  <si>
    <r>
      <rPr>
        <sz val="10"/>
        <color indexed="8"/>
        <rFont val="Arial"/>
        <family val="2"/>
      </rPr>
      <t xml:space="preserve">Pás monitorovania dýchania </t>
    </r>
    <r>
      <rPr>
        <sz val="8"/>
        <color indexed="8"/>
        <rFont val="Arial"/>
        <family val="2"/>
      </rPr>
      <t>(je potrebný aj senzor tlaku GPS-BTA)</t>
    </r>
  </si>
  <si>
    <t>Senzor otáčavého pohybu</t>
  </si>
  <si>
    <t>Senzor slanosti</t>
  </si>
  <si>
    <t>Štandard slanosti</t>
  </si>
  <si>
    <t>Senzor úrovne hluku</t>
  </si>
  <si>
    <t>Senzor vlhkosti pôdy</t>
  </si>
  <si>
    <t>Spirometer</t>
  </si>
  <si>
    <t>Hlavica spirometra náhradná</t>
  </si>
  <si>
    <t>Senzor povrchovej teploty (-25 až 125°C)</t>
  </si>
  <si>
    <t>Termočlánok (-200 až 1400˚C)</t>
  </si>
  <si>
    <t>Náhradný termočlánok pre TCA-BTA</t>
  </si>
  <si>
    <t>Nerezový teplomer (-40 až 135°C)</t>
  </si>
  <si>
    <t>Dlhý nerezový teplomer (-50˚C až 150˚C, kábel 30m)</t>
  </si>
  <si>
    <t>Senzor zákalu</t>
  </si>
  <si>
    <t>Štandardná kyveta zákalu</t>
  </si>
  <si>
    <t>Senzor UVA</t>
  </si>
  <si>
    <t>Senzor UVB</t>
  </si>
  <si>
    <t>Senzor elektrickej energie (30V/1000 mA)</t>
  </si>
  <si>
    <t>Odporové zapojovacie pole (10 až 100 Ω, 7 odporov)</t>
  </si>
  <si>
    <t>Meniteľná odporová záťaž (0-255 Ω/220 mA)</t>
  </si>
  <si>
    <t>Počítadlo kvapiek Vernier</t>
  </si>
  <si>
    <t>Senzor elektrického napätia (±10 V)</t>
  </si>
  <si>
    <t>Fotobrána Vernier</t>
  </si>
  <si>
    <t>Súprava pásky fotobrány</t>
  </si>
  <si>
    <t>Vernierov radiačný monitor</t>
  </si>
  <si>
    <t>Širokorozsahový teplomer (–20°C až 330°C)</t>
  </si>
  <si>
    <t>Rôzne všeobecné príslušenstvo meracích senzorov</t>
  </si>
  <si>
    <t>Stojan s elektromagnetickým miešadlom (bez ohrevu)</t>
  </si>
  <si>
    <t>Mikromiešadlo náhradné</t>
  </si>
  <si>
    <t>Držiak elektródy univerzálny</t>
  </si>
  <si>
    <t xml:space="preserve">Zdroj napätia a stojan pre spektrálne trubice </t>
  </si>
  <si>
    <t>Spektrálna trubica H</t>
  </si>
  <si>
    <t>Spektrálna trubica N</t>
  </si>
  <si>
    <t>Spektrálna trubica He</t>
  </si>
  <si>
    <t>Spektrálna trubica Ne</t>
  </si>
  <si>
    <t>Spektrálna trubica CO2</t>
  </si>
  <si>
    <t>Spektrálna trubica vzduch</t>
  </si>
  <si>
    <t>Spektrálna trubica Ar</t>
  </si>
  <si>
    <t>Hĺbkový odoberač vzoriek vody</t>
  </si>
  <si>
    <t>Rôzne káble a adaptéry</t>
  </si>
  <si>
    <t>Predlžovací kábel pre analógové senzory (2m)</t>
  </si>
  <si>
    <t>Predlžovací kábel pre digitálne senzory (2m)</t>
  </si>
  <si>
    <t>LabPro analógový kábel (BTA-voľné vodiče)</t>
  </si>
  <si>
    <t>LabPro digitálny kábel (BTD-voľné vodiče)</t>
  </si>
  <si>
    <t>Kábel detektora pohybu - BTD vstup</t>
  </si>
  <si>
    <t>Kábel fotobrány - BTD vstup</t>
  </si>
  <si>
    <t>Breadboard kábel analógový (BTA-voľné piny)</t>
  </si>
  <si>
    <t>Breadboard kábel digitálny (BTD-voľné piny)</t>
  </si>
  <si>
    <t>Analógový Protoboard konektor (zásuvka BTA-voľné piny)</t>
  </si>
  <si>
    <t>Digitálny Protoboard konektor (zásuvka BTD-voľné piny)</t>
  </si>
  <si>
    <r>
      <rPr>
        <sz val="10"/>
        <color indexed="8"/>
        <rFont val="Arial"/>
        <family val="2"/>
      </rPr>
      <t xml:space="preserve">Human Physiology Exp Vol 2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</si>
  <si>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Human Physiology Exp Vol 2 </t>
    </r>
    <r>
      <rPr>
        <b/>
        <sz val="10"/>
        <color indexed="8"/>
        <rFont val="Arial"/>
        <family val="2"/>
      </rPr>
      <t>- len elektronicky</t>
    </r>
  </si>
  <si>
    <r>
      <rPr>
        <sz val="10"/>
        <color indexed="8"/>
        <rFont val="Arial"/>
        <family val="2"/>
      </rPr>
      <t xml:space="preserve">Agricultural science with Vernier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</si>
  <si>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Agricultural science with Vernier </t>
    </r>
    <r>
      <rPr>
        <b/>
        <sz val="10"/>
        <color indexed="8"/>
        <rFont val="Arial"/>
        <family val="2"/>
      </rPr>
      <t>- len elektronicky</t>
    </r>
  </si>
  <si>
    <r>
      <rPr>
        <sz val="10"/>
        <color indexed="8"/>
        <rFont val="Arial"/>
        <family val="2"/>
      </rPr>
      <t xml:space="preserve">Biology with Vernier </t>
    </r>
    <r>
      <rPr>
        <b/>
        <sz val="10"/>
        <color indexed="8"/>
        <rFont val="Arial"/>
        <family val="2"/>
      </rPr>
      <t>(+SK) - tlačené vydanie a elektronicky</t>
    </r>
  </si>
  <si>
    <r>
      <rPr>
        <sz val="10"/>
        <color indexed="8"/>
        <rFont val="Arial"/>
        <family val="2"/>
      </rPr>
      <t xml:space="preserve">Biology w/ Vernier </t>
    </r>
    <r>
      <rPr>
        <b/>
        <sz val="10"/>
        <color indexed="8"/>
        <rFont val="Arial"/>
        <family val="2"/>
      </rPr>
      <t xml:space="preserve">(+SK) </t>
    </r>
    <r>
      <rPr>
        <sz val="10"/>
        <color indexed="8"/>
        <rFont val="Arial"/>
        <family val="2"/>
      </rPr>
      <t xml:space="preserve">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</si>
  <si>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Advanced Biology with Vernier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</si>
  <si>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Advanced Biology with Vernier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</si>
  <si>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Investigating Biology through Inquiry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</si>
  <si>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Investigating Biology through Inquiry-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</si>
  <si>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Chemistry with Vernier </t>
    </r>
    <r>
      <rPr>
        <b/>
        <sz val="10"/>
        <color indexed="8"/>
        <rFont val="Arial"/>
        <family val="2"/>
      </rPr>
      <t>(+SK)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</si>
  <si>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Chemistry w/ Vernier </t>
    </r>
    <r>
      <rPr>
        <b/>
        <sz val="10"/>
        <color indexed="8"/>
        <rFont val="Arial"/>
        <family val="2"/>
      </rPr>
      <t>(+SK)</t>
    </r>
    <r>
      <rPr>
        <sz val="10"/>
        <color indexed="8"/>
        <rFont val="Arial"/>
        <family val="2"/>
      </rPr>
      <t xml:space="preserve">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</si>
  <si>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Advanced Chemistry with Vernier </t>
    </r>
    <r>
      <rPr>
        <b/>
        <sz val="10"/>
        <color indexed="8"/>
        <rFont val="Arial"/>
        <family val="2"/>
      </rPr>
      <t>(+SK)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</si>
  <si>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Advanced Chemistry with Vernier </t>
    </r>
    <r>
      <rPr>
        <b/>
        <sz val="10"/>
        <color indexed="8"/>
        <rFont val="Arial"/>
        <family val="2"/>
      </rPr>
      <t>(+SK)</t>
    </r>
    <r>
      <rPr>
        <sz val="10"/>
        <color indexed="8"/>
        <rFont val="Arial"/>
        <family val="2"/>
      </rPr>
      <t xml:space="preserve">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</si>
  <si>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Investigating Chemistry through Inquiry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</si>
  <si>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Investigating Chemistry through Inquiry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</si>
  <si>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Chemistry Investigations for AP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</si>
  <si>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Chemistry Investigations for AP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</si>
  <si>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Organic Chemistry with Vernier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</si>
  <si>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Organic Chemistry with Vernier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</si>
  <si>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Investigating Magnetism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</si>
  <si>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Investigating Force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</si>
  <si>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Investigating Gas Pressure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</si>
  <si>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Investigating Light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</si>
  <si>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Investigating Motion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</si>
  <si>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Investigating Solar Energy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</si>
  <si>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Investigating Solar Energy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</si>
  <si>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Let's Go! Inverstigating Temperature </t>
    </r>
    <r>
      <rPr>
        <b/>
        <sz val="10"/>
        <color indexed="8"/>
        <rFont val="Arial"/>
        <family val="2"/>
      </rPr>
      <t>(+SK)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</si>
  <si>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Let's Go! Investigating Temp </t>
    </r>
    <r>
      <rPr>
        <b/>
        <sz val="10"/>
        <color indexed="8"/>
        <rFont val="Arial"/>
        <family val="2"/>
      </rPr>
      <t>(+SK)</t>
    </r>
    <r>
      <rPr>
        <sz val="10"/>
        <color indexed="8"/>
        <rFont val="Arial"/>
        <family val="2"/>
      </rPr>
      <t xml:space="preserve">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</si>
  <si>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Investigating Voltage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</si>
  <si>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Investigating Wind Energy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</si>
  <si>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Investigating Wind Energy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</si>
  <si>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Earth Science with Vernier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</si>
  <si>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Earth Science w/ Vernier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</si>
  <si>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Environmental Science through Inquiry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</si>
  <si>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Environ Science through Inquiry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</si>
  <si>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Elementary Science with Vernier </t>
    </r>
    <r>
      <rPr>
        <b/>
        <sz val="10"/>
        <color indexed="8"/>
        <rFont val="Arial"/>
        <family val="2"/>
      </rPr>
      <t>(+SK)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</si>
  <si>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Elementary Science with Vernier </t>
    </r>
    <r>
      <rPr>
        <b/>
        <sz val="10"/>
        <color indexed="8"/>
        <rFont val="Arial"/>
        <family val="2"/>
      </rPr>
      <t>(+SK)</t>
    </r>
    <r>
      <rPr>
        <sz val="10"/>
        <color indexed="8"/>
        <rFont val="Arial"/>
        <family val="2"/>
      </rPr>
      <t xml:space="preserve">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</si>
  <si>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Human Physiology with Vernier </t>
    </r>
    <r>
      <rPr>
        <b/>
        <sz val="10"/>
        <color indexed="8"/>
        <rFont val="Arial"/>
        <family val="2"/>
      </rPr>
      <t>(+SK)</t>
    </r>
    <r>
      <rPr>
        <sz val="10"/>
        <color indexed="8"/>
        <rFont val="Arial"/>
        <family val="2"/>
      </rPr>
      <t xml:space="preserve">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</si>
  <si>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Climate and Meteorology Exp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</si>
  <si>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Climate and Meteorology Exp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</si>
  <si>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Forensic Chemistry Exp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</si>
  <si>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Forensic Chemistry Exp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</si>
  <si>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Food Chemistry Exp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</si>
  <si>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Food Chemistry Exp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</si>
  <si>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Human Physiology Experiments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</si>
  <si>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Human Physiology Experiments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</si>
  <si>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Sensor Cart Physics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</si>
  <si>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Vernier Video Analysis: Conserv Laws Forces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</si>
  <si>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Vernier Video Analysis: Motion ans Sports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</si>
  <si>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Exploring Motion/Force with GDX-CART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</si>
  <si>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Exploring Chemical Reactions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</si>
  <si>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Exploring Earth &amp; Space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</si>
  <si>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Exploring Life Science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</si>
  <si>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Exploring Physical Science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</si>
  <si>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Solar Energy Explorations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</si>
  <si>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Wind Energy Explorations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</si>
  <si>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Middle School Science with Vernier </t>
    </r>
    <r>
      <rPr>
        <b/>
        <sz val="10"/>
        <color indexed="8"/>
        <rFont val="Arial"/>
        <family val="2"/>
      </rPr>
      <t>(+SK)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</si>
  <si>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Middle School Science with Vernier </t>
    </r>
    <r>
      <rPr>
        <b/>
        <sz val="10"/>
        <color indexed="8"/>
        <rFont val="Arial"/>
        <family val="2"/>
      </rPr>
      <t>(+SK)</t>
    </r>
    <r>
      <rPr>
        <sz val="10"/>
        <color indexed="8"/>
        <rFont val="Arial"/>
        <family val="2"/>
      </rPr>
      <t xml:space="preserve">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</si>
  <si>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Physical Science with Vernier </t>
    </r>
    <r>
      <rPr>
        <b/>
        <sz val="10"/>
        <color indexed="8"/>
        <rFont val="Arial"/>
        <family val="2"/>
      </rPr>
      <t>(+SK)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</si>
  <si>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Physical Science w/ Vernier </t>
    </r>
    <r>
      <rPr>
        <b/>
        <sz val="10"/>
        <color indexed="8"/>
        <rFont val="Arial"/>
        <family val="2"/>
      </rPr>
      <t>(+SK)</t>
    </r>
    <r>
      <rPr>
        <sz val="10"/>
        <color indexed="8"/>
        <rFont val="Arial"/>
        <family val="2"/>
      </rPr>
      <t xml:space="preserve">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</si>
  <si>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Physics with Vernier </t>
    </r>
    <r>
      <rPr>
        <b/>
        <sz val="10"/>
        <color indexed="8"/>
        <rFont val="Arial"/>
        <family val="2"/>
      </rPr>
      <t>(+SK)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</si>
  <si>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Physics with Vernier </t>
    </r>
    <r>
      <rPr>
        <b/>
        <sz val="10"/>
        <color indexed="8"/>
        <rFont val="Arial"/>
        <family val="2"/>
      </rPr>
      <t>(+SK)</t>
    </r>
    <r>
      <rPr>
        <sz val="10"/>
        <color indexed="8"/>
        <rFont val="Arial"/>
        <family val="2"/>
      </rPr>
      <t xml:space="preserve">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</si>
  <si>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Physics Explorations and Projects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</si>
  <si>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Physics Exp &amp; Project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</si>
  <si>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Advanced Physics with Vernier - Mechanics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</si>
  <si>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Adv Physics with Vernier Mechanics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</si>
  <si>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Advanced Physics with Vernier - Beyond Mechanics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</si>
  <si>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Advanced Physics with Vernier Beyond Mechanics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</si>
  <si>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Renewable Energy with Vernier - </t>
    </r>
    <r>
      <rPr>
        <b/>
        <sz val="10"/>
        <color indexed="8"/>
        <rFont val="Arial"/>
        <family val="2"/>
      </rPr>
      <t>iba elektronicky</t>
    </r>
  </si>
  <si>
    <r>
      <rPr>
        <sz val="9"/>
        <color indexed="8"/>
        <rFont val="Arial"/>
        <family val="2"/>
      </rPr>
      <t>Vernier Coding Activities with Arduino: Analog Sensors-</t>
    </r>
    <r>
      <rPr>
        <b/>
        <sz val="9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</si>
  <si>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Water Quality with Vernier </t>
    </r>
    <r>
      <rPr>
        <b/>
        <sz val="10"/>
        <color indexed="8"/>
        <rFont val="Arial"/>
        <family val="2"/>
      </rPr>
      <t>(+SK)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</si>
  <si>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Water Quality with Vernier </t>
    </r>
    <r>
      <rPr>
        <b/>
        <sz val="10"/>
        <color indexed="8"/>
        <rFont val="Arial"/>
        <family val="2"/>
      </rPr>
      <t xml:space="preserve">(+SK) </t>
    </r>
    <r>
      <rPr>
        <sz val="10"/>
        <color indexed="8"/>
        <rFont val="Arial"/>
        <family val="2"/>
      </rPr>
      <t xml:space="preserve">- </t>
    </r>
    <r>
      <rPr>
        <b/>
        <sz val="10"/>
        <color indexed="8"/>
        <rFont val="Arial"/>
        <family val="2"/>
      </rPr>
      <t>iba elektronicky</t>
    </r>
  </si>
  <si>
    <t>Spektrometre a chromatografy Vernier</t>
  </si>
  <si>
    <t>Go Direct SpectroVis Plus spektrometer (380-950 nm)</t>
  </si>
  <si>
    <t>Optický kábel pre SpectroVis Plus</t>
  </si>
  <si>
    <t>Kolorimetrické kyvety (100 ks s 20 ks uzávermi)</t>
  </si>
  <si>
    <t>Go Direct Vernierov spektrometer (380-950 nm)</t>
  </si>
  <si>
    <t>Optický kábel pre SPEC-VIS</t>
  </si>
  <si>
    <t>Go Direct Vernierov emisný spektrometer (350-900 nm)</t>
  </si>
  <si>
    <t>Optický kábel SPEC-EM</t>
  </si>
  <si>
    <t>Go Direct Vernierov UV-VIS spektrofotometer (220-850 nm)</t>
  </si>
  <si>
    <t>Optický kábel UV-VIS</t>
  </si>
  <si>
    <t>Plastové UV-VIS kyvety (100 ks s 20 ks uzávermi)</t>
  </si>
  <si>
    <t>Kremenné UV-VIS kyvety (2 ks)</t>
  </si>
  <si>
    <t>Vernierov fluorescenčný/UV-VIS spektrometer (220-850 nm) vrátane excitačných LED 375, 450 a 525 nm</t>
  </si>
  <si>
    <t>Optický kábel pre SPEC-FUV</t>
  </si>
  <si>
    <t xml:space="preserve">Prídavný excitačný LED cartridge 280 nm pre VSP-FUV </t>
  </si>
  <si>
    <t xml:space="preserve">Prídavný excitačný LED cartridge 350 nm pre VSP-FUV </t>
  </si>
  <si>
    <t xml:space="preserve">Prídavný excitačný LED cartridge 375 nm pre VSP-FUV </t>
  </si>
  <si>
    <t xml:space="preserve">Prídavný excitačný LED cartridge 400 nm pre VSP-FUV </t>
  </si>
  <si>
    <t xml:space="preserve">Prídavný excitačný LED cartridge 450 nm pre VSP-FUV </t>
  </si>
  <si>
    <t xml:space="preserve">Prídavný excitačný LED cartridge 500 nm pre VSP-FUV </t>
  </si>
  <si>
    <t xml:space="preserve">Prídavný excitačný LED cartridge 525 nm pre VSP-FUV </t>
  </si>
  <si>
    <t>Prídavná UV Quartz kyveta pre VSP-FUV</t>
  </si>
  <si>
    <t>GoDirect plynový chromatograf</t>
  </si>
  <si>
    <t>GC Septa (bal. 4 ks)</t>
  </si>
  <si>
    <t>GC striekačka 1μL</t>
  </si>
  <si>
    <t xml:space="preserve">Digitálne váhy Ohaus s USB pripojením </t>
  </si>
  <si>
    <t>Scout SKX120g (0,001g) (vrátane USB)</t>
  </si>
  <si>
    <t>Scout SKX 200g (0,01g) (vrátane USB)</t>
  </si>
  <si>
    <t>Scout SKX 400g (0,01g) (vrátane USB)</t>
  </si>
  <si>
    <t>Scout SKX 600g (0,01g) (vrátane USB)</t>
  </si>
  <si>
    <t>Scout SKX 1200g (0,01g) (vrátane USB)</t>
  </si>
  <si>
    <t>Scout SKX 2200g (0,01g) (vrátane USB)</t>
  </si>
  <si>
    <t>Scout SKX 400g (0,1g) (vrátane USB)</t>
  </si>
  <si>
    <t>Scout SKX 600g (0,1g) (vrátane USB)</t>
  </si>
  <si>
    <t>Scout SKX 2200g (0,1g) (vrátane USB)</t>
  </si>
  <si>
    <t>Scout SKX 6200g (0,1g) (vrátane USB)</t>
  </si>
  <si>
    <t>Scout SKX 8200g (1g) (vrátane USB)</t>
  </si>
  <si>
    <t>Digitálne mikroskopy</t>
  </si>
  <si>
    <t>USB digitálny mikroskop</t>
  </si>
  <si>
    <t>USB digitálny mikroskop. nástavec na klasické mikroskopy 2Mpix</t>
  </si>
  <si>
    <t>USB digitálny mikroskop. nástavec na klasické mikroskopy 5Mpix</t>
  </si>
  <si>
    <t>Komponenty Arduino</t>
  </si>
  <si>
    <t>Arduino Red Board (vrátane USB kábla)</t>
  </si>
  <si>
    <t>Vernier Interface Shield (vstupy 2xBTA, 2xBTD)</t>
  </si>
  <si>
    <t>KidWind veterné a solárne experimentálne zostavy</t>
  </si>
  <si>
    <t>KidWind základná veterná experimentálna zostava</t>
  </si>
  <si>
    <t>KidWind triedna zostava (3x KW-BWX s príslušenstvom)</t>
  </si>
  <si>
    <t>KidWind rozšírená veterná experimentálna zostava</t>
  </si>
  <si>
    <t>KidWind triedna zostava (3x KW-AWX s príslušenstvom)</t>
  </si>
  <si>
    <t>KidWind mini veterná turbína</t>
  </si>
  <si>
    <t>KidWind mini veterná turbína s meniteľnou vrtuľou</t>
  </si>
  <si>
    <t>KidWind zostava na stavbu generátora prúdu</t>
  </si>
  <si>
    <t>KidWind triedna zostava (KW-SGEN pre 10 pracovísk)</t>
  </si>
  <si>
    <t>KidWind solárna experimentálna zostava</t>
  </si>
  <si>
    <t>KidWind solárna termálna zostava</t>
  </si>
  <si>
    <t>KidWind solárny panel 2V/400mA (62x120 mm)</t>
  </si>
  <si>
    <t>Ceny jednotlivých komponentov a náhradných dielov k zostavám KidWind na požiadanie.</t>
  </si>
  <si>
    <t xml:space="preserve">Spolu: </t>
  </si>
  <si>
    <t>bez DPH</t>
  </si>
  <si>
    <t>s DPH</t>
  </si>
  <si>
    <t>DPH 23%</t>
  </si>
  <si>
    <t>DPH 5%</t>
  </si>
  <si>
    <t>Spolu:</t>
  </si>
  <si>
    <t>Zľava %</t>
  </si>
  <si>
    <t>Počet kusov</t>
  </si>
  <si>
    <t>Spolu bez DPH</t>
  </si>
  <si>
    <t>Spolu s DPH</t>
  </si>
  <si>
    <r>
      <t xml:space="preserve">Renewable Energy with Vernier </t>
    </r>
    <r>
      <rPr>
        <b/>
        <sz val="10"/>
        <color indexed="8"/>
        <rFont val="Arial"/>
        <family val="2"/>
      </rPr>
      <t>- tlačené vydanie a elektronicky</t>
    </r>
  </si>
  <si>
    <t>V stĺpci "Počet kusov" zadajte počet, výsledná cena sa prepočíta automaticky</t>
  </si>
  <si>
    <t>Spolu so zľavou:</t>
  </si>
  <si>
    <t>Dynamické a mechanické systémy Vernier _x000B_a doplnky pre optiku</t>
  </si>
  <si>
    <r>
      <t xml:space="preserve">Vernier GW bezdrôtové Bluetooth senzory _x000B_
</t>
    </r>
    <r>
      <rPr>
        <sz val="10"/>
        <color indexed="8"/>
        <rFont val="Arial"/>
        <family val="2"/>
      </rPr>
      <t>Priame bezdrôtové Bluetooth pripájanie na LabQuesty, počítače, tablety a mobilné telefóny bez potreby ďalšieho interfejsu.</t>
    </r>
  </si>
  <si>
    <r>
      <t xml:space="preserve">Káblové senzory Vernier a ich príslušenstvo _x000B_
</t>
    </r>
    <r>
      <rPr>
        <sz val="10"/>
        <color indexed="8"/>
        <rFont val="Arial"/>
        <family val="2"/>
      </rPr>
      <t>Káblové senzory s koncovkami typov BTA alebo BTD, pre svoju prácu vyžadujú interfejs LabQuest, LabQuest mini, alebo Go!Link (len pre BTA senzory).</t>
    </r>
  </si>
  <si>
    <r>
      <rPr>
        <b/>
        <sz val="12"/>
        <color rgb="FF000000"/>
        <rFont val="Arial"/>
        <family val="2"/>
      </rPr>
      <t xml:space="preserve">Zbierky úloh Vernier v angličtine (DPH 5%)
</t>
    </r>
    <r>
      <rPr>
        <i/>
        <sz val="10"/>
        <color indexed="8"/>
        <rFont val="Arial"/>
        <family val="2"/>
      </rPr>
      <t>Zbierky úloh sú v angličtine.</t>
    </r>
    <r>
      <rPr>
        <b/>
        <sz val="12"/>
        <color indexed="8"/>
        <rFont val="Arial"/>
        <family val="2"/>
      </rPr>
      <t xml:space="preserve"> </t>
    </r>
    <r>
      <rPr>
        <i/>
        <sz val="10"/>
        <color indexed="8"/>
        <rFont val="Arial"/>
        <family val="2"/>
      </rPr>
      <t xml:space="preserve">K zbierkam označeným </t>
    </r>
    <r>
      <rPr>
        <b/>
        <i/>
        <sz val="10"/>
        <color indexed="8"/>
        <rFont val="Arial"/>
        <family val="2"/>
      </rPr>
      <t>(+SK)</t>
    </r>
    <r>
      <rPr>
        <i/>
        <sz val="10"/>
        <color indexed="8"/>
        <rFont val="Arial"/>
        <family val="2"/>
      </rPr>
      <t xml:space="preserve"> dodávame elektronicky bezplatne aj </t>
    </r>
    <r>
      <rPr>
        <b/>
        <i/>
        <sz val="10"/>
        <color indexed="8"/>
        <rFont val="Arial"/>
        <family val="2"/>
      </rPr>
      <t>slovenský preklad úloh</t>
    </r>
    <r>
      <rPr>
        <i/>
        <sz val="10"/>
        <color indexed="8"/>
        <rFont val="Arial"/>
        <family val="2"/>
      </rPr>
      <t xml:space="preserve">.
Zbierky s kódom </t>
    </r>
    <r>
      <rPr>
        <b/>
        <i/>
        <sz val="10"/>
        <color indexed="8"/>
        <rFont val="Arial"/>
        <family val="2"/>
      </rPr>
      <t xml:space="preserve">xxx-E </t>
    </r>
    <r>
      <rPr>
        <i/>
        <sz val="10"/>
        <color indexed="8"/>
        <rFont val="Arial"/>
        <family val="2"/>
      </rPr>
      <t xml:space="preserve">sa dodávajú </t>
    </r>
    <r>
      <rPr>
        <b/>
        <i/>
        <sz val="10"/>
        <color indexed="8"/>
        <rFont val="Arial"/>
        <family val="2"/>
      </rPr>
      <t>iba elektronicky</t>
    </r>
    <r>
      <rPr>
        <i/>
        <sz val="10"/>
        <color indexed="8"/>
        <rFont val="Arial"/>
        <family val="2"/>
      </rPr>
      <t xml:space="preserve">. _x000B_Zbierky bez </t>
    </r>
    <r>
      <rPr>
        <b/>
        <i/>
        <sz val="10"/>
        <color indexed="8"/>
        <rFont val="Arial"/>
        <family val="2"/>
      </rPr>
      <t xml:space="preserve">-E </t>
    </r>
    <r>
      <rPr>
        <i/>
        <sz val="10"/>
        <color indexed="8"/>
        <rFont val="Arial"/>
        <family val="2"/>
      </rPr>
      <t xml:space="preserve">koncovky kódu sa dodávajú </t>
    </r>
    <r>
      <rPr>
        <b/>
        <i/>
        <sz val="10"/>
        <color indexed="8"/>
        <rFont val="Arial"/>
        <family val="2"/>
      </rPr>
      <t xml:space="preserve">v tlačenom vydaní _x000B_a súčasne aj elektronicky. 
</t>
    </r>
    <r>
      <rPr>
        <i/>
        <sz val="10"/>
        <color indexed="8"/>
        <rFont val="Arial"/>
        <family val="2"/>
      </rPr>
      <t xml:space="preserve">Zakúpené elektronické verzie sú trvalo dostupné po vytvorení účtu na </t>
    </r>
    <r>
      <rPr>
        <b/>
        <i/>
        <sz val="10"/>
        <color indexed="8"/>
        <rFont val="Arial"/>
        <family val="2"/>
      </rPr>
      <t>https://www.vernier.com/my-account/</t>
    </r>
    <r>
      <rPr>
        <i/>
        <sz val="10"/>
        <color indexed="8"/>
        <rFont val="Arial"/>
        <family val="2"/>
      </rPr>
      <t xml:space="preserve"> a nahratí dodaných kódov, alebo kódov z tretej strany obálky tlačenej verzie zbierky. </t>
    </r>
  </si>
  <si>
    <t xml:space="preserve">Vernier objednávanie 2-2025 platné od 12.5.2025 </t>
  </si>
  <si>
    <t>KW-BDC</t>
  </si>
  <si>
    <t>Doska rezistorov, záťaž pre veterné a solárne systémy</t>
  </si>
  <si>
    <t>Sada lopatiek turbíny, 100ks balza, 150ks kartón, 250ks kolíky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</si>
</sst>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.00&quot; &quot;[$€-2]"/>
    <numFmt numFmtId="165" formatCode="#,##0%"/>
    <numFmt numFmtId="166" formatCode="[$€-2]#,##0.00"/>
    <numFmt numFmtId="167" formatCode="#,##0.00\ [$€-1]"/>
  </numFmts>
  <fonts count="23" x14ac:knownFonts="1">
    <font>
      <sz val="10"/>
      <color indexed="8"/>
      <name val="Helvetica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ptos Narrow"/>
    </font>
    <font>
      <sz val="7"/>
      <color indexed="8"/>
      <name val="Arial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37"/>
      <name val="Arial"/>
      <family val="2"/>
    </font>
    <font>
      <i/>
      <sz val="10"/>
      <color indexed="8"/>
      <name val="Arial"/>
      <family val="2"/>
    </font>
    <font>
      <i/>
      <u/>
      <sz val="10"/>
      <color indexed="38"/>
      <name val="Arial"/>
      <family val="2"/>
    </font>
    <font>
      <b/>
      <sz val="8"/>
      <color indexed="39"/>
      <name val="Arial"/>
      <family val="2"/>
    </font>
    <font>
      <sz val="10"/>
      <color indexed="40"/>
      <name val="Arial"/>
      <family val="2"/>
    </font>
    <font>
      <b/>
      <sz val="8"/>
      <color indexed="37"/>
      <name val="Arial"/>
      <family val="2"/>
    </font>
    <font>
      <vertAlign val="subscript"/>
      <sz val="10"/>
      <color indexed="8"/>
      <name val="Arial"/>
      <family val="2"/>
    </font>
    <font>
      <b/>
      <sz val="10"/>
      <color indexed="41"/>
      <name val="Arial"/>
      <family val="2"/>
    </font>
    <font>
      <b/>
      <i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6"/>
        <bgColor auto="1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33"/>
      </top>
      <bottom style="thin">
        <color indexed="33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1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1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33"/>
      </bottom>
      <diagonal/>
    </border>
    <border>
      <left style="thin">
        <color indexed="18"/>
      </left>
      <right/>
      <top style="thin">
        <color indexed="33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33"/>
      </bottom>
      <diagonal/>
    </border>
    <border>
      <left style="thin">
        <color indexed="18"/>
      </left>
      <right/>
      <top style="thin">
        <color indexed="18"/>
      </top>
      <bottom style="thin">
        <color indexed="33"/>
      </bottom>
      <diagonal/>
    </border>
    <border>
      <left style="thin">
        <color indexed="18"/>
      </left>
      <right style="thin">
        <color indexed="18"/>
      </right>
      <top style="thin">
        <color indexed="33"/>
      </top>
      <bottom style="thin">
        <color indexed="1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42"/>
      </bottom>
      <diagonal/>
    </border>
    <border>
      <left/>
      <right/>
      <top style="medium">
        <color indexed="42"/>
      </top>
      <bottom style="thin">
        <color indexed="33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04">
    <xf numFmtId="0" fontId="0" fillId="0" borderId="0" xfId="0">
      <alignment vertical="top" wrapText="1"/>
    </xf>
    <xf numFmtId="0" fontId="2" fillId="0" borderId="0" xfId="0" applyNumberFormat="1" applyFont="1" applyAlignment="1"/>
    <xf numFmtId="49" fontId="1" fillId="0" borderId="1" xfId="0" applyNumberFormat="1" applyFont="1" applyBorder="1" applyAlignment="1"/>
    <xf numFmtId="49" fontId="1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left" vertical="center" readingOrder="1"/>
    </xf>
    <xf numFmtId="49" fontId="1" fillId="0" borderId="2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/>
    <xf numFmtId="0" fontId="4" fillId="2" borderId="7" xfId="0" applyFont="1" applyFill="1" applyBorder="1" applyAlignment="1">
      <alignment horizontal="left" vertical="center"/>
    </xf>
    <xf numFmtId="49" fontId="11" fillId="2" borderId="7" xfId="0" applyNumberFormat="1" applyFont="1" applyFill="1" applyBorder="1" applyAlignment="1">
      <alignment vertical="center" wrapText="1"/>
    </xf>
    <xf numFmtId="164" fontId="2" fillId="2" borderId="7" xfId="0" applyNumberFormat="1" applyFont="1" applyFill="1" applyBorder="1" applyAlignment="1">
      <alignment horizontal="right" vertical="center"/>
    </xf>
    <xf numFmtId="165" fontId="4" fillId="2" borderId="7" xfId="0" applyNumberFormat="1" applyFont="1" applyFill="1" applyBorder="1" applyAlignment="1">
      <alignment horizontal="right" vertical="center"/>
    </xf>
    <xf numFmtId="49" fontId="4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right" vertical="center"/>
    </xf>
    <xf numFmtId="166" fontId="1" fillId="0" borderId="2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49" fontId="3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wrapText="1"/>
    </xf>
    <xf numFmtId="166" fontId="1" fillId="2" borderId="2" xfId="0" applyNumberFormat="1" applyFont="1" applyFill="1" applyBorder="1" applyAlignment="1">
      <alignment horizontal="right" vertical="center"/>
    </xf>
    <xf numFmtId="49" fontId="2" fillId="0" borderId="2" xfId="0" applyNumberFormat="1" applyFont="1" applyBorder="1" applyAlignment="1"/>
    <xf numFmtId="49" fontId="3" fillId="0" borderId="2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>
      <alignment vertical="top" wrapText="1"/>
    </xf>
    <xf numFmtId="49" fontId="15" fillId="0" borderId="2" xfId="0" applyNumberFormat="1" applyFont="1" applyBorder="1" applyAlignment="1">
      <alignment vertical="center"/>
    </xf>
    <xf numFmtId="166" fontId="2" fillId="0" borderId="2" xfId="0" applyNumberFormat="1" applyFont="1" applyBorder="1" applyAlignment="1">
      <alignment vertical="center"/>
    </xf>
    <xf numFmtId="49" fontId="9" fillId="2" borderId="2" xfId="0" applyNumberFormat="1" applyFont="1" applyFill="1" applyBorder="1" applyAlignment="1">
      <alignment wrapText="1"/>
    </xf>
    <xf numFmtId="0" fontId="16" fillId="0" borderId="2" xfId="0" applyFont="1" applyBorder="1" applyAlignment="1">
      <alignment vertical="center"/>
    </xf>
    <xf numFmtId="49" fontId="17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wrapText="1"/>
    </xf>
    <xf numFmtId="0" fontId="2" fillId="0" borderId="2" xfId="0" applyFont="1" applyBorder="1" applyAlignment="1">
      <alignment horizontal="right" vertical="center"/>
    </xf>
    <xf numFmtId="49" fontId="13" fillId="2" borderId="2" xfId="0" applyNumberFormat="1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49" fontId="7" fillId="0" borderId="2" xfId="0" applyNumberFormat="1" applyFont="1" applyBorder="1" applyAlignment="1">
      <alignment vertical="center"/>
    </xf>
    <xf numFmtId="0" fontId="19" fillId="0" borderId="2" xfId="0" applyFont="1" applyBorder="1" applyAlignment="1">
      <alignment horizontal="right" vertical="center"/>
    </xf>
    <xf numFmtId="165" fontId="3" fillId="2" borderId="2" xfId="0" applyNumberFormat="1" applyFont="1" applyFill="1" applyBorder="1" applyAlignment="1">
      <alignment horizontal="right" vertical="center"/>
    </xf>
    <xf numFmtId="49" fontId="1" fillId="0" borderId="8" xfId="0" applyNumberFormat="1" applyFont="1" applyBorder="1" applyAlignment="1"/>
    <xf numFmtId="49" fontId="1" fillId="0" borderId="9" xfId="0" applyNumberFormat="1" applyFont="1" applyBorder="1" applyAlignment="1"/>
    <xf numFmtId="49" fontId="2" fillId="0" borderId="8" xfId="0" applyNumberFormat="1" applyFont="1" applyBorder="1" applyAlignment="1"/>
    <xf numFmtId="49" fontId="1" fillId="0" borderId="10" xfId="0" applyNumberFormat="1" applyFont="1" applyBorder="1" applyAlignment="1"/>
    <xf numFmtId="49" fontId="2" fillId="0" borderId="11" xfId="0" applyNumberFormat="1" applyFont="1" applyBorder="1" applyAlignment="1"/>
    <xf numFmtId="49" fontId="1" fillId="0" borderId="12" xfId="0" applyNumberFormat="1" applyFont="1" applyBorder="1" applyAlignment="1"/>
    <xf numFmtId="49" fontId="2" fillId="0" borderId="9" xfId="0" applyNumberFormat="1" applyFont="1" applyBorder="1" applyAlignment="1"/>
    <xf numFmtId="0" fontId="1" fillId="0" borderId="2" xfId="0" applyFont="1" applyBorder="1" applyAlignment="1">
      <alignment horizontal="right" vertical="center"/>
    </xf>
    <xf numFmtId="49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13" fillId="2" borderId="2" xfId="0" applyNumberFormat="1" applyFont="1" applyFill="1" applyBorder="1">
      <alignment vertical="top" wrapText="1"/>
    </xf>
    <xf numFmtId="0" fontId="3" fillId="0" borderId="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/>
    </xf>
    <xf numFmtId="0" fontId="2" fillId="0" borderId="13" xfId="0" applyFont="1" applyBorder="1" applyAlignment="1"/>
    <xf numFmtId="49" fontId="2" fillId="0" borderId="13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166" fontId="1" fillId="2" borderId="15" xfId="0" applyNumberFormat="1" applyFont="1" applyFill="1" applyBorder="1" applyAlignment="1">
      <alignment horizontal="right" vertical="center"/>
    </xf>
    <xf numFmtId="166" fontId="2" fillId="2" borderId="15" xfId="0" applyNumberFormat="1" applyFont="1" applyFill="1" applyBorder="1" applyAlignment="1">
      <alignment horizontal="right" vertical="center"/>
    </xf>
    <xf numFmtId="0" fontId="1" fillId="0" borderId="2" xfId="0" applyNumberFormat="1" applyFont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 wrapText="1"/>
    </xf>
    <xf numFmtId="167" fontId="2" fillId="0" borderId="13" xfId="0" applyNumberFormat="1" applyFont="1" applyBorder="1" applyAlignment="1">
      <alignment horizontal="right" vertical="center"/>
    </xf>
    <xf numFmtId="167" fontId="2" fillId="0" borderId="2" xfId="0" applyNumberFormat="1" applyFont="1" applyBorder="1" applyAlignment="1">
      <alignment horizontal="right" vertical="center"/>
    </xf>
    <xf numFmtId="167" fontId="3" fillId="0" borderId="13" xfId="0" applyNumberFormat="1" applyFont="1" applyBorder="1" applyAlignment="1">
      <alignment horizontal="right" vertical="center"/>
    </xf>
    <xf numFmtId="167" fontId="1" fillId="0" borderId="13" xfId="0" applyNumberFormat="1" applyFont="1" applyBorder="1" applyAlignment="1">
      <alignment horizontal="right" vertical="center"/>
    </xf>
    <xf numFmtId="167" fontId="2" fillId="0" borderId="3" xfId="0" applyNumberFormat="1" applyFont="1" applyBorder="1" applyAlignment="1">
      <alignment horizontal="right" vertical="center"/>
    </xf>
    <xf numFmtId="167" fontId="1" fillId="0" borderId="3" xfId="0" applyNumberFormat="1" applyFont="1" applyBorder="1" applyAlignment="1">
      <alignment horizontal="right" vertical="center"/>
    </xf>
    <xf numFmtId="167" fontId="1" fillId="0" borderId="2" xfId="0" applyNumberFormat="1" applyFont="1" applyBorder="1" applyAlignment="1">
      <alignment horizontal="right" vertical="center"/>
    </xf>
    <xf numFmtId="167" fontId="2" fillId="2" borderId="2" xfId="0" applyNumberFormat="1" applyFont="1" applyFill="1" applyBorder="1" applyAlignment="1">
      <alignment horizontal="right" vertical="center"/>
    </xf>
    <xf numFmtId="167" fontId="1" fillId="2" borderId="2" xfId="0" applyNumberFormat="1" applyFont="1" applyFill="1" applyBorder="1" applyAlignment="1">
      <alignment horizontal="right" vertical="center"/>
    </xf>
    <xf numFmtId="49" fontId="2" fillId="0" borderId="13" xfId="0" applyNumberFormat="1" applyFont="1" applyBorder="1" applyAlignment="1">
      <alignment horizontal="right" vertical="center"/>
    </xf>
    <xf numFmtId="0" fontId="2" fillId="0" borderId="1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49" fontId="9" fillId="2" borderId="2" xfId="0" applyNumberFormat="1" applyFont="1" applyFill="1" applyBorder="1" applyAlignment="1">
      <alignment vertical="center" wrapText="1"/>
    </xf>
    <xf numFmtId="49" fontId="11" fillId="2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Border="1" applyAlignment="1" applyProtection="1">
      <alignment horizontal="center" vertical="center"/>
      <protection locked="0"/>
    </xf>
    <xf numFmtId="3" fontId="1" fillId="2" borderId="15" xfId="0" applyNumberFormat="1" applyFont="1" applyFill="1" applyBorder="1" applyAlignment="1" applyProtection="1">
      <alignment horizontal="center" vertical="center"/>
      <protection locked="0"/>
    </xf>
    <xf numFmtId="49" fontId="2" fillId="3" borderId="4" xfId="0" applyNumberFormat="1" applyFont="1" applyFill="1" applyBorder="1" applyAlignment="1">
      <alignment horizontal="left"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166" fontId="2" fillId="3" borderId="14" xfId="0" applyNumberFormat="1" applyFont="1" applyFill="1" applyBorder="1" applyAlignment="1">
      <alignment horizontal="right" vertical="center"/>
    </xf>
    <xf numFmtId="49" fontId="3" fillId="3" borderId="5" xfId="0" applyNumberFormat="1" applyFont="1" applyFill="1" applyBorder="1" applyAlignment="1">
      <alignment horizontal="right" vertical="center"/>
    </xf>
    <xf numFmtId="49" fontId="6" fillId="3" borderId="14" xfId="0" applyNumberFormat="1" applyFont="1" applyFill="1" applyBorder="1" applyAlignment="1">
      <alignment horizontal="right" vertical="center"/>
    </xf>
    <xf numFmtId="49" fontId="6" fillId="3" borderId="14" xfId="0" applyNumberFormat="1" applyFont="1" applyFill="1" applyBorder="1" applyAlignment="1" applyProtection="1">
      <alignment horizontal="center" vertical="center"/>
      <protection locked="0"/>
    </xf>
    <xf numFmtId="49" fontId="6" fillId="3" borderId="14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5" tint="0.59996337778862885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00000000"/>
      <rgbColor rgb="FFFFC7CE"/>
      <rgbColor rgb="FFFFEB9C"/>
      <rgbColor rgb="FF9C5700"/>
      <rgbColor rgb="FFFFFF00"/>
      <rgbColor rgb="FF424242"/>
      <rgbColor rgb="FF337D9F"/>
      <rgbColor rgb="FFCBCCCB"/>
      <rgbColor rgb="FF4A2F04"/>
      <rgbColor rgb="FFD2C195"/>
      <rgbColor rgb="FFFFE061"/>
      <rgbColor rgb="FFFF9806"/>
      <rgbColor rgb="FFEDED53"/>
      <rgbColor rgb="E598EFEA"/>
      <rgbColor rgb="E5AFE489"/>
      <rgbColor rgb="E588CCFF"/>
      <rgbColor rgb="E5FFFC98"/>
      <rgbColor rgb="E5FFD38A"/>
      <rgbColor rgb="FF7CEC84"/>
      <rgbColor rgb="FF2AF92B"/>
      <rgbColor rgb="FFFEF853"/>
      <rgbColor rgb="FFFF2A00"/>
      <rgbColor rgb="FF4C436C"/>
      <rgbColor rgb="FF63B2DE"/>
      <rgbColor rgb="FF6DC037"/>
      <rgbColor rgb="FFD2D5D5"/>
      <rgbColor rgb="FFFF2600"/>
      <rgbColor rgb="FF000099"/>
      <rgbColor rgb="FF03C93E"/>
      <rgbColor rgb="FFD7222A"/>
      <rgbColor rgb="FFFF0000"/>
      <rgbColor rgb="FF10053B"/>
      <rgbColor rgb="FFF7F9AE"/>
      <rgbColor rgb="FFFF5F5D"/>
      <rgbColor rgb="FF489BC9"/>
      <rgbColor rgb="FFDFE2E2"/>
      <rgbColor rgb="FFBFBFBF"/>
      <rgbColor rgb="E5C5F3D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nier.com/downloads/" TargetMode="External"/><Relationship Id="rId2" Type="http://schemas.openxmlformats.org/officeDocument/2006/relationships/hyperlink" Target="http://www.vernier.com/downloads/" TargetMode="External"/><Relationship Id="rId1" Type="http://schemas.openxmlformats.org/officeDocument/2006/relationships/hyperlink" Target="https://www.vernier.com/my-account/" TargetMode="External"/><Relationship Id="rId4" Type="http://schemas.openxmlformats.org/officeDocument/2006/relationships/hyperlink" Target="http://www.vernier.com/download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J513"/>
  <sheetViews>
    <sheetView showGridLines="0" tabSelected="1" zoomScale="151" zoomScaleNormal="151" workbookViewId="0">
      <selection activeCell="B10" sqref="B10"/>
    </sheetView>
  </sheetViews>
  <sheetFormatPr baseColWidth="10" defaultColWidth="9.83203125" defaultRowHeight="13" x14ac:dyDescent="0.15"/>
  <cols>
    <col min="1" max="1" width="4.83203125" style="1" customWidth="1"/>
    <col min="2" max="2" width="13.83203125" style="1" customWidth="1"/>
    <col min="3" max="3" width="50" style="1" customWidth="1"/>
    <col min="4" max="4" width="8.6640625" style="1" customWidth="1"/>
    <col min="5" max="5" width="12.33203125" style="1" hidden="1" customWidth="1"/>
    <col min="6" max="6" width="10.5" style="1" customWidth="1"/>
    <col min="7" max="7" width="7.5" style="1" customWidth="1"/>
    <col min="8" max="9" width="10.5" style="1" customWidth="1"/>
    <col min="10" max="10" width="9.33203125" style="1" customWidth="1"/>
    <col min="11" max="11" width="9.83203125" style="1" customWidth="1"/>
    <col min="12" max="16384" width="9.83203125" style="1"/>
  </cols>
  <sheetData>
    <row r="2" spans="2:10" ht="16" customHeight="1" x14ac:dyDescent="0.15">
      <c r="B2" s="66"/>
      <c r="C2" s="67" t="s">
        <v>877</v>
      </c>
      <c r="D2" s="68"/>
      <c r="E2" s="69"/>
      <c r="F2" s="69"/>
      <c r="G2" s="70" t="s">
        <v>860</v>
      </c>
      <c r="H2" s="70" t="s">
        <v>861</v>
      </c>
      <c r="I2" s="70" t="s">
        <v>401</v>
      </c>
      <c r="J2" s="71" t="s">
        <v>862</v>
      </c>
    </row>
    <row r="3" spans="2:10" ht="16" customHeight="1" x14ac:dyDescent="0.15">
      <c r="B3" s="66"/>
      <c r="C3" s="79" t="s">
        <v>871</v>
      </c>
      <c r="D3" s="68"/>
      <c r="E3" s="69"/>
      <c r="F3" s="69"/>
      <c r="G3" s="70" t="s">
        <v>863</v>
      </c>
      <c r="H3" s="80">
        <f>SUMIF(J10:J513,"=23%",H10:H513)</f>
        <v>0</v>
      </c>
      <c r="I3" s="80">
        <f>J3-H3</f>
        <v>0</v>
      </c>
      <c r="J3" s="82">
        <f>H3*1.23</f>
        <v>0</v>
      </c>
    </row>
    <row r="4" spans="2:10" ht="16" customHeight="1" x14ac:dyDescent="0.15">
      <c r="B4" s="66"/>
      <c r="C4" s="72"/>
      <c r="D4" s="68"/>
      <c r="E4" s="69"/>
      <c r="F4" s="69"/>
      <c r="G4" s="70" t="s">
        <v>864</v>
      </c>
      <c r="H4" s="80">
        <f>SUMIF(J10:J513,"=5%",H10:H513)</f>
        <v>0</v>
      </c>
      <c r="I4" s="80">
        <f>J4-H4</f>
        <v>0</v>
      </c>
      <c r="J4" s="82">
        <f>H4*1.05</f>
        <v>0</v>
      </c>
    </row>
    <row r="5" spans="2:10" ht="16" customHeight="1" x14ac:dyDescent="0.15">
      <c r="B5" s="66"/>
      <c r="C5" s="72"/>
      <c r="D5" s="68"/>
      <c r="E5" s="69"/>
      <c r="F5" s="69"/>
      <c r="G5" s="73" t="s">
        <v>865</v>
      </c>
      <c r="H5" s="80">
        <f>H3+H4</f>
        <v>0</v>
      </c>
      <c r="I5" s="80">
        <f>I3+I4</f>
        <v>0</v>
      </c>
      <c r="J5" s="83">
        <f>J3+J4</f>
        <v>0</v>
      </c>
    </row>
    <row r="6" spans="2:10" ht="16" hidden="1" customHeight="1" x14ac:dyDescent="0.15">
      <c r="B6" s="66"/>
      <c r="C6" s="72"/>
      <c r="D6" s="68"/>
      <c r="E6" s="69"/>
      <c r="F6" s="89" t="s">
        <v>866</v>
      </c>
      <c r="G6" s="90">
        <v>0</v>
      </c>
      <c r="H6" s="80">
        <f>H5*$G$6/100</f>
        <v>0</v>
      </c>
      <c r="I6" s="80">
        <f>I5*$G$6/100</f>
        <v>0</v>
      </c>
      <c r="J6" s="80">
        <f>J5*$G$6/100</f>
        <v>0</v>
      </c>
    </row>
    <row r="7" spans="2:10" ht="16" hidden="1" customHeight="1" x14ac:dyDescent="0.15">
      <c r="B7" s="12"/>
      <c r="C7" s="74"/>
      <c r="D7" s="13"/>
      <c r="E7" s="14"/>
      <c r="F7" s="91" t="s">
        <v>872</v>
      </c>
      <c r="H7" s="84">
        <f>H5-H6</f>
        <v>0</v>
      </c>
      <c r="I7" s="84">
        <f>I5-I6</f>
        <v>0</v>
      </c>
      <c r="J7" s="85">
        <f>J5-J6</f>
        <v>0</v>
      </c>
    </row>
    <row r="8" spans="2:10" ht="14" x14ac:dyDescent="0.15">
      <c r="B8" s="96" t="s">
        <v>413</v>
      </c>
      <c r="C8" s="97" t="s">
        <v>414</v>
      </c>
      <c r="D8" s="98"/>
      <c r="E8" s="99" t="s">
        <v>415</v>
      </c>
      <c r="F8" s="100" t="s">
        <v>416</v>
      </c>
      <c r="G8" s="101" t="s">
        <v>867</v>
      </c>
      <c r="H8" s="102" t="s">
        <v>868</v>
      </c>
      <c r="I8" s="102" t="s">
        <v>869</v>
      </c>
      <c r="J8" s="103" t="s">
        <v>401</v>
      </c>
    </row>
    <row r="9" spans="2:10" ht="19" x14ac:dyDescent="0.15">
      <c r="B9" s="15"/>
      <c r="C9" s="16" t="s">
        <v>417</v>
      </c>
      <c r="D9" s="75"/>
      <c r="E9" s="17"/>
      <c r="F9" s="75"/>
      <c r="G9" s="95"/>
      <c r="H9" s="76"/>
      <c r="I9" s="75"/>
      <c r="J9" s="18"/>
    </row>
    <row r="10" spans="2:10" ht="98" x14ac:dyDescent="0.15">
      <c r="B10" s="19" t="s">
        <v>251</v>
      </c>
      <c r="C10" s="20" t="s">
        <v>418</v>
      </c>
      <c r="D10" s="21"/>
      <c r="E10" s="81">
        <f>F10/(1+J10)</f>
        <v>697.56097560975616</v>
      </c>
      <c r="F10" s="86">
        <v>858.00000000000011</v>
      </c>
      <c r="G10" s="94"/>
      <c r="H10" s="81">
        <f>G10*E10</f>
        <v>0</v>
      </c>
      <c r="I10" s="86">
        <f>H10*(1+J10)</f>
        <v>0</v>
      </c>
      <c r="J10" s="24">
        <v>0.23</v>
      </c>
    </row>
    <row r="11" spans="2:10" ht="28" x14ac:dyDescent="0.15">
      <c r="B11" s="19" t="s">
        <v>256</v>
      </c>
      <c r="C11" s="20" t="s">
        <v>419</v>
      </c>
      <c r="D11" s="25"/>
      <c r="E11" s="81">
        <f t="shared" ref="E11:E12" si="0">F11/(1+J11)</f>
        <v>354.14634146341467</v>
      </c>
      <c r="F11" s="23">
        <v>435.6</v>
      </c>
      <c r="G11" s="94"/>
      <c r="H11" s="81">
        <f t="shared" ref="H11:H74" si="1">G11*E11</f>
        <v>0</v>
      </c>
      <c r="I11" s="86">
        <f t="shared" ref="I11:I74" si="2">H11*(1+J11)</f>
        <v>0</v>
      </c>
      <c r="J11" s="24">
        <v>0.23</v>
      </c>
    </row>
    <row r="12" spans="2:10" ht="28" x14ac:dyDescent="0.15">
      <c r="B12" s="8" t="s">
        <v>211</v>
      </c>
      <c r="C12" s="20" t="s">
        <v>420</v>
      </c>
      <c r="D12" s="25"/>
      <c r="E12" s="81">
        <f t="shared" si="0"/>
        <v>140.40650406504068</v>
      </c>
      <c r="F12" s="23">
        <v>172.70000000000002</v>
      </c>
      <c r="G12" s="94"/>
      <c r="H12" s="81">
        <f t="shared" si="1"/>
        <v>0</v>
      </c>
      <c r="I12" s="86">
        <f t="shared" si="2"/>
        <v>0</v>
      </c>
      <c r="J12" s="24">
        <v>0.23</v>
      </c>
    </row>
    <row r="13" spans="2:10" ht="19" x14ac:dyDescent="0.15">
      <c r="B13" s="26"/>
      <c r="C13" s="27" t="s">
        <v>421</v>
      </c>
      <c r="D13" s="28"/>
      <c r="E13" s="29"/>
      <c r="F13" s="30"/>
      <c r="G13" s="78"/>
      <c r="H13" s="87"/>
      <c r="I13" s="88"/>
      <c r="J13" s="31"/>
    </row>
    <row r="14" spans="2:10" ht="14" x14ac:dyDescent="0.15">
      <c r="B14" s="32" t="s">
        <v>261</v>
      </c>
      <c r="C14" s="33" t="s">
        <v>422</v>
      </c>
      <c r="D14" s="25"/>
      <c r="E14" s="81">
        <f t="shared" ref="E14:E17" si="3">F14/(1+J14)</f>
        <v>283.49593495934965</v>
      </c>
      <c r="F14" s="23">
        <v>348.70000000000005</v>
      </c>
      <c r="G14" s="94"/>
      <c r="H14" s="80">
        <f t="shared" si="1"/>
        <v>0</v>
      </c>
      <c r="I14" s="86">
        <f t="shared" si="2"/>
        <v>0</v>
      </c>
      <c r="J14" s="24">
        <v>0.23</v>
      </c>
    </row>
    <row r="15" spans="2:10" ht="14" x14ac:dyDescent="0.15">
      <c r="B15" s="32" t="s">
        <v>264</v>
      </c>
      <c r="C15" s="20" t="s">
        <v>423</v>
      </c>
      <c r="D15" s="25"/>
      <c r="E15" s="81">
        <f t="shared" si="3"/>
        <v>9.3902439024390247</v>
      </c>
      <c r="F15" s="23">
        <v>11.55</v>
      </c>
      <c r="G15" s="94"/>
      <c r="H15" s="80">
        <f t="shared" si="1"/>
        <v>0</v>
      </c>
      <c r="I15" s="86">
        <f t="shared" si="2"/>
        <v>0</v>
      </c>
      <c r="J15" s="24">
        <v>0.23</v>
      </c>
    </row>
    <row r="16" spans="2:10" ht="14" x14ac:dyDescent="0.15">
      <c r="B16" s="32" t="s">
        <v>262</v>
      </c>
      <c r="C16" s="20" t="s">
        <v>424</v>
      </c>
      <c r="D16" s="25"/>
      <c r="E16" s="81">
        <f t="shared" si="3"/>
        <v>16.902439024390244</v>
      </c>
      <c r="F16" s="23">
        <v>20.79</v>
      </c>
      <c r="G16" s="94"/>
      <c r="H16" s="80">
        <f t="shared" si="1"/>
        <v>0</v>
      </c>
      <c r="I16" s="86">
        <f t="shared" si="2"/>
        <v>0</v>
      </c>
      <c r="J16" s="24">
        <v>0.23</v>
      </c>
    </row>
    <row r="17" spans="2:10" ht="14" x14ac:dyDescent="0.15">
      <c r="B17" s="32" t="s">
        <v>255</v>
      </c>
      <c r="C17" s="20" t="s">
        <v>425</v>
      </c>
      <c r="D17" s="25"/>
      <c r="E17" s="81">
        <f t="shared" si="3"/>
        <v>230.73170731707319</v>
      </c>
      <c r="F17" s="23">
        <v>283.8</v>
      </c>
      <c r="G17" s="94"/>
      <c r="H17" s="80">
        <f t="shared" si="1"/>
        <v>0</v>
      </c>
      <c r="I17" s="86">
        <f t="shared" si="2"/>
        <v>0</v>
      </c>
      <c r="J17" s="24">
        <v>0.23</v>
      </c>
    </row>
    <row r="18" spans="2:10" ht="19" x14ac:dyDescent="0.2">
      <c r="B18" s="26"/>
      <c r="C18" s="34" t="s">
        <v>426</v>
      </c>
      <c r="D18" s="35"/>
      <c r="E18" s="29"/>
      <c r="F18" s="30"/>
      <c r="G18" s="78"/>
      <c r="H18" s="87"/>
      <c r="I18" s="88"/>
      <c r="J18" s="31"/>
    </row>
    <row r="19" spans="2:10" ht="28" x14ac:dyDescent="0.15">
      <c r="B19" s="32" t="s">
        <v>254</v>
      </c>
      <c r="C19" s="20" t="s">
        <v>427</v>
      </c>
      <c r="D19" s="25"/>
      <c r="E19" s="81">
        <f t="shared" ref="E19:E26" si="4">F19/(1+J19)</f>
        <v>35.772357723577237</v>
      </c>
      <c r="F19" s="23">
        <v>44</v>
      </c>
      <c r="G19" s="94"/>
      <c r="H19" s="81">
        <f t="shared" si="1"/>
        <v>0</v>
      </c>
      <c r="I19" s="86">
        <f t="shared" si="2"/>
        <v>0</v>
      </c>
      <c r="J19" s="24">
        <v>0.23</v>
      </c>
    </row>
    <row r="20" spans="2:10" x14ac:dyDescent="0.15">
      <c r="B20" s="32" t="s">
        <v>258</v>
      </c>
      <c r="C20" s="36" t="s">
        <v>428</v>
      </c>
      <c r="D20" s="25"/>
      <c r="E20" s="81">
        <f t="shared" si="4"/>
        <v>43.10569105691058</v>
      </c>
      <c r="F20" s="23">
        <v>53.02000000000001</v>
      </c>
      <c r="G20" s="94"/>
      <c r="H20" s="81">
        <f t="shared" si="1"/>
        <v>0</v>
      </c>
      <c r="I20" s="86">
        <f t="shared" si="2"/>
        <v>0</v>
      </c>
      <c r="J20" s="24">
        <v>0.23</v>
      </c>
    </row>
    <row r="21" spans="2:10" x14ac:dyDescent="0.15">
      <c r="B21" s="32" t="s">
        <v>260</v>
      </c>
      <c r="C21" s="36" t="s">
        <v>429</v>
      </c>
      <c r="D21" s="25"/>
      <c r="E21" s="81">
        <f t="shared" si="4"/>
        <v>63.764227642276431</v>
      </c>
      <c r="F21" s="23">
        <v>78.430000000000007</v>
      </c>
      <c r="G21" s="94"/>
      <c r="H21" s="81">
        <f t="shared" si="1"/>
        <v>0</v>
      </c>
      <c r="I21" s="86">
        <f t="shared" si="2"/>
        <v>0</v>
      </c>
      <c r="J21" s="24">
        <v>0.23</v>
      </c>
    </row>
    <row r="22" spans="2:10" ht="14" x14ac:dyDescent="0.15">
      <c r="B22" s="32" t="s">
        <v>131</v>
      </c>
      <c r="C22" s="20" t="s">
        <v>430</v>
      </c>
      <c r="D22" s="25"/>
      <c r="E22" s="81">
        <f t="shared" si="4"/>
        <v>18.780487804878049</v>
      </c>
      <c r="F22" s="23">
        <v>23.1</v>
      </c>
      <c r="G22" s="94"/>
      <c r="H22" s="81">
        <f t="shared" si="1"/>
        <v>0</v>
      </c>
      <c r="I22" s="86">
        <f t="shared" si="2"/>
        <v>0</v>
      </c>
      <c r="J22" s="24">
        <v>0.23</v>
      </c>
    </row>
    <row r="23" spans="2:10" ht="14" x14ac:dyDescent="0.15">
      <c r="B23" s="32" t="s">
        <v>132</v>
      </c>
      <c r="C23" s="20" t="s">
        <v>431</v>
      </c>
      <c r="D23" s="25"/>
      <c r="E23" s="81">
        <f t="shared" si="4"/>
        <v>20.658536585365859</v>
      </c>
      <c r="F23" s="23">
        <v>25.410000000000004</v>
      </c>
      <c r="G23" s="94"/>
      <c r="H23" s="81">
        <f t="shared" si="1"/>
        <v>0</v>
      </c>
      <c r="I23" s="86">
        <f t="shared" si="2"/>
        <v>0</v>
      </c>
      <c r="J23" s="24">
        <v>0.23</v>
      </c>
    </row>
    <row r="24" spans="2:10" ht="14" x14ac:dyDescent="0.15">
      <c r="B24" s="32" t="s">
        <v>259</v>
      </c>
      <c r="C24" s="20" t="s">
        <v>432</v>
      </c>
      <c r="D24" s="25"/>
      <c r="E24" s="81">
        <f t="shared" si="4"/>
        <v>8.9430894308943092</v>
      </c>
      <c r="F24" s="23">
        <v>11</v>
      </c>
      <c r="G24" s="94"/>
      <c r="H24" s="81">
        <f t="shared" si="1"/>
        <v>0</v>
      </c>
      <c r="I24" s="86">
        <f t="shared" si="2"/>
        <v>0</v>
      </c>
      <c r="J24" s="24">
        <v>0.23</v>
      </c>
    </row>
    <row r="25" spans="2:10" ht="28" x14ac:dyDescent="0.15">
      <c r="B25" s="32" t="s">
        <v>263</v>
      </c>
      <c r="C25" s="20" t="s">
        <v>433</v>
      </c>
      <c r="D25" s="25"/>
      <c r="E25" s="81">
        <f t="shared" si="4"/>
        <v>30.048780487804883</v>
      </c>
      <c r="F25" s="23">
        <v>36.960000000000008</v>
      </c>
      <c r="G25" s="94"/>
      <c r="H25" s="81">
        <f t="shared" si="1"/>
        <v>0</v>
      </c>
      <c r="I25" s="86">
        <f t="shared" si="2"/>
        <v>0</v>
      </c>
      <c r="J25" s="24">
        <v>0.23</v>
      </c>
    </row>
    <row r="26" spans="2:10" ht="14" x14ac:dyDescent="0.15">
      <c r="B26" s="32" t="s">
        <v>321</v>
      </c>
      <c r="C26" s="20" t="s">
        <v>434</v>
      </c>
      <c r="D26" s="25"/>
      <c r="E26" s="81">
        <f t="shared" si="4"/>
        <v>28.170731707317078</v>
      </c>
      <c r="F26" s="23">
        <v>34.650000000000006</v>
      </c>
      <c r="G26" s="94"/>
      <c r="H26" s="81">
        <f t="shared" si="1"/>
        <v>0</v>
      </c>
      <c r="I26" s="86">
        <f t="shared" si="2"/>
        <v>0</v>
      </c>
      <c r="J26" s="24">
        <v>0.23</v>
      </c>
    </row>
    <row r="27" spans="2:10" ht="61" x14ac:dyDescent="0.15">
      <c r="B27" s="26"/>
      <c r="C27" s="27" t="s">
        <v>435</v>
      </c>
      <c r="D27" s="35"/>
      <c r="E27" s="29"/>
      <c r="F27" s="30"/>
      <c r="G27" s="78"/>
      <c r="H27" s="87"/>
      <c r="I27" s="88"/>
      <c r="J27" s="31"/>
    </row>
    <row r="28" spans="2:10" ht="39" x14ac:dyDescent="0.15">
      <c r="B28" s="8" t="s">
        <v>257</v>
      </c>
      <c r="C28" s="37" t="s">
        <v>436</v>
      </c>
      <c r="D28" s="25"/>
      <c r="E28" s="81">
        <f>F28/(1+J28)</f>
        <v>126.26016260162602</v>
      </c>
      <c r="F28" s="23">
        <v>155.30000000000001</v>
      </c>
      <c r="G28" s="94"/>
      <c r="H28" s="81">
        <f t="shared" si="1"/>
        <v>0</v>
      </c>
      <c r="I28" s="86">
        <f t="shared" si="2"/>
        <v>0</v>
      </c>
      <c r="J28" s="24">
        <v>0.23</v>
      </c>
    </row>
    <row r="29" spans="2:10" ht="42" customHeight="1" x14ac:dyDescent="0.15">
      <c r="B29" s="38" t="s">
        <v>437</v>
      </c>
      <c r="C29" s="37" t="s">
        <v>438</v>
      </c>
      <c r="D29" s="40" t="s">
        <v>439</v>
      </c>
      <c r="E29" s="81">
        <v>0</v>
      </c>
      <c r="F29" s="86">
        <v>0</v>
      </c>
      <c r="G29" s="94"/>
      <c r="H29" s="81">
        <f t="shared" si="1"/>
        <v>0</v>
      </c>
      <c r="I29" s="86">
        <f t="shared" si="2"/>
        <v>0</v>
      </c>
      <c r="J29" s="24">
        <v>0.23</v>
      </c>
    </row>
    <row r="30" spans="2:10" ht="40" customHeight="1" x14ac:dyDescent="0.15">
      <c r="B30" s="8" t="s">
        <v>125</v>
      </c>
      <c r="C30" s="37" t="s">
        <v>440</v>
      </c>
      <c r="D30" s="41"/>
      <c r="E30" s="81">
        <f t="shared" ref="E30:E41" si="5">F30/(1+J30)</f>
        <v>15.609756097560975</v>
      </c>
      <c r="F30" s="23">
        <v>19.2</v>
      </c>
      <c r="G30" s="94"/>
      <c r="H30" s="81">
        <f t="shared" si="1"/>
        <v>0</v>
      </c>
      <c r="I30" s="86">
        <f t="shared" si="2"/>
        <v>0</v>
      </c>
      <c r="J30" s="24">
        <v>0.23</v>
      </c>
    </row>
    <row r="31" spans="2:10" ht="39" x14ac:dyDescent="0.15">
      <c r="B31" s="8" t="s">
        <v>120</v>
      </c>
      <c r="C31" s="37" t="s">
        <v>441</v>
      </c>
      <c r="D31" s="41"/>
      <c r="E31" s="81">
        <f t="shared" si="5"/>
        <v>220.00000000000003</v>
      </c>
      <c r="F31" s="23">
        <v>270.60000000000002</v>
      </c>
      <c r="G31" s="94"/>
      <c r="H31" s="81">
        <f t="shared" si="1"/>
        <v>0</v>
      </c>
      <c r="I31" s="86">
        <f t="shared" si="2"/>
        <v>0</v>
      </c>
      <c r="J31" s="24">
        <v>0.23</v>
      </c>
    </row>
    <row r="32" spans="2:10" ht="39" x14ac:dyDescent="0.15">
      <c r="B32" s="8" t="s">
        <v>121</v>
      </c>
      <c r="C32" s="37" t="s">
        <v>442</v>
      </c>
      <c r="D32" s="41"/>
      <c r="E32" s="81">
        <f t="shared" si="5"/>
        <v>376.34146341463412</v>
      </c>
      <c r="F32" s="23">
        <v>462.9</v>
      </c>
      <c r="G32" s="94"/>
      <c r="H32" s="81">
        <f t="shared" si="1"/>
        <v>0</v>
      </c>
      <c r="I32" s="86">
        <f t="shared" si="2"/>
        <v>0</v>
      </c>
      <c r="J32" s="24">
        <v>0.23</v>
      </c>
    </row>
    <row r="33" spans="2:10" ht="39" x14ac:dyDescent="0.15">
      <c r="B33" s="8" t="s">
        <v>122</v>
      </c>
      <c r="C33" s="37" t="s">
        <v>443</v>
      </c>
      <c r="D33" s="41"/>
      <c r="E33" s="81">
        <f t="shared" si="5"/>
        <v>467.47967479674799</v>
      </c>
      <c r="F33" s="23">
        <v>575</v>
      </c>
      <c r="G33" s="94"/>
      <c r="H33" s="81">
        <f t="shared" si="1"/>
        <v>0</v>
      </c>
      <c r="I33" s="86">
        <f t="shared" si="2"/>
        <v>0</v>
      </c>
      <c r="J33" s="24">
        <v>0.23</v>
      </c>
    </row>
    <row r="34" spans="2:10" ht="39" x14ac:dyDescent="0.15">
      <c r="B34" s="8" t="s">
        <v>123</v>
      </c>
      <c r="C34" s="37" t="s">
        <v>444</v>
      </c>
      <c r="D34" s="41"/>
      <c r="E34" s="81">
        <f t="shared" si="5"/>
        <v>623.82113821138205</v>
      </c>
      <c r="F34" s="23">
        <v>767.3</v>
      </c>
      <c r="G34" s="94"/>
      <c r="H34" s="81">
        <f t="shared" si="1"/>
        <v>0</v>
      </c>
      <c r="I34" s="86">
        <f t="shared" si="2"/>
        <v>0</v>
      </c>
      <c r="J34" s="24">
        <v>0.23</v>
      </c>
    </row>
    <row r="35" spans="2:10" ht="39" x14ac:dyDescent="0.15">
      <c r="B35" s="8" t="s">
        <v>124</v>
      </c>
      <c r="C35" s="37" t="s">
        <v>445</v>
      </c>
      <c r="D35" s="41"/>
      <c r="E35" s="81">
        <f t="shared" si="5"/>
        <v>780.2439024390244</v>
      </c>
      <c r="F35" s="23">
        <v>959.7</v>
      </c>
      <c r="G35" s="94"/>
      <c r="H35" s="81">
        <f t="shared" si="1"/>
        <v>0</v>
      </c>
      <c r="I35" s="86">
        <f t="shared" si="2"/>
        <v>0</v>
      </c>
      <c r="J35" s="24">
        <v>0.23</v>
      </c>
    </row>
    <row r="36" spans="2:10" ht="26" x14ac:dyDescent="0.15">
      <c r="B36" s="8" t="s">
        <v>392</v>
      </c>
      <c r="C36" s="37" t="s">
        <v>446</v>
      </c>
      <c r="D36" s="41"/>
      <c r="E36" s="81">
        <f t="shared" si="5"/>
        <v>23.414634146341463</v>
      </c>
      <c r="F36" s="23">
        <v>28.8</v>
      </c>
      <c r="G36" s="94"/>
      <c r="H36" s="81">
        <f t="shared" si="1"/>
        <v>0</v>
      </c>
      <c r="I36" s="86">
        <f t="shared" si="2"/>
        <v>0</v>
      </c>
      <c r="J36" s="24">
        <v>0.23</v>
      </c>
    </row>
    <row r="37" spans="2:10" ht="39" x14ac:dyDescent="0.15">
      <c r="B37" s="8" t="s">
        <v>387</v>
      </c>
      <c r="C37" s="37" t="s">
        <v>447</v>
      </c>
      <c r="D37" s="41"/>
      <c r="E37" s="81">
        <f t="shared" si="5"/>
        <v>332.27642276422762</v>
      </c>
      <c r="F37" s="23">
        <v>408.7</v>
      </c>
      <c r="G37" s="94"/>
      <c r="H37" s="81">
        <f t="shared" si="1"/>
        <v>0</v>
      </c>
      <c r="I37" s="86">
        <f t="shared" si="2"/>
        <v>0</v>
      </c>
      <c r="J37" s="24">
        <v>0.23</v>
      </c>
    </row>
    <row r="38" spans="2:10" ht="39" x14ac:dyDescent="0.15">
      <c r="B38" s="8" t="s">
        <v>388</v>
      </c>
      <c r="C38" s="20" t="s">
        <v>448</v>
      </c>
      <c r="D38" s="41"/>
      <c r="E38" s="81">
        <f t="shared" si="5"/>
        <v>587.96747967479678</v>
      </c>
      <c r="F38" s="23">
        <v>723.2</v>
      </c>
      <c r="G38" s="94"/>
      <c r="H38" s="81">
        <f t="shared" si="1"/>
        <v>0</v>
      </c>
      <c r="I38" s="86">
        <f t="shared" si="2"/>
        <v>0</v>
      </c>
      <c r="J38" s="24">
        <v>0.23</v>
      </c>
    </row>
    <row r="39" spans="2:10" ht="39" x14ac:dyDescent="0.15">
      <c r="B39" s="8" t="s">
        <v>389</v>
      </c>
      <c r="C39" s="20" t="s">
        <v>449</v>
      </c>
      <c r="D39" s="41"/>
      <c r="E39" s="81">
        <f t="shared" si="5"/>
        <v>703.57723577235777</v>
      </c>
      <c r="F39" s="23">
        <v>865.4</v>
      </c>
      <c r="G39" s="94"/>
      <c r="H39" s="81">
        <f t="shared" si="1"/>
        <v>0</v>
      </c>
      <c r="I39" s="86">
        <f t="shared" si="2"/>
        <v>0</v>
      </c>
      <c r="J39" s="24">
        <v>0.23</v>
      </c>
    </row>
    <row r="40" spans="2:10" ht="39" x14ac:dyDescent="0.15">
      <c r="B40" s="8" t="s">
        <v>390</v>
      </c>
      <c r="C40" s="20" t="s">
        <v>450</v>
      </c>
      <c r="D40" s="41"/>
      <c r="E40" s="81">
        <f t="shared" si="5"/>
        <v>936.58536585365857</v>
      </c>
      <c r="F40" s="23">
        <v>1152</v>
      </c>
      <c r="G40" s="94"/>
      <c r="H40" s="81">
        <f t="shared" si="1"/>
        <v>0</v>
      </c>
      <c r="I40" s="86">
        <f t="shared" si="2"/>
        <v>0</v>
      </c>
      <c r="J40" s="24">
        <v>0.23</v>
      </c>
    </row>
    <row r="41" spans="2:10" ht="39" x14ac:dyDescent="0.15">
      <c r="B41" s="8" t="s">
        <v>391</v>
      </c>
      <c r="C41" s="20" t="s">
        <v>451</v>
      </c>
      <c r="D41" s="41"/>
      <c r="E41" s="81">
        <f t="shared" si="5"/>
        <v>1171.0569105691059</v>
      </c>
      <c r="F41" s="23">
        <v>1440.4</v>
      </c>
      <c r="G41" s="94"/>
      <c r="H41" s="81">
        <f t="shared" si="1"/>
        <v>0</v>
      </c>
      <c r="I41" s="86">
        <f t="shared" si="2"/>
        <v>0</v>
      </c>
      <c r="J41" s="24">
        <v>0.23</v>
      </c>
    </row>
    <row r="42" spans="2:10" ht="52" x14ac:dyDescent="0.15">
      <c r="B42" s="38" t="s">
        <v>452</v>
      </c>
      <c r="C42" s="39" t="s">
        <v>453</v>
      </c>
      <c r="D42" s="40" t="s">
        <v>439</v>
      </c>
      <c r="E42" s="81">
        <v>0</v>
      </c>
      <c r="F42" s="86">
        <v>0</v>
      </c>
      <c r="G42" s="94"/>
      <c r="H42" s="81">
        <f t="shared" si="1"/>
        <v>0</v>
      </c>
      <c r="I42" s="86">
        <f t="shared" si="2"/>
        <v>0</v>
      </c>
      <c r="J42" s="24">
        <v>0.23</v>
      </c>
    </row>
    <row r="43" spans="2:10" ht="52" x14ac:dyDescent="0.15">
      <c r="B43" s="38" t="s">
        <v>454</v>
      </c>
      <c r="C43" s="39" t="s">
        <v>455</v>
      </c>
      <c r="D43" s="40" t="s">
        <v>439</v>
      </c>
      <c r="E43" s="81">
        <v>0</v>
      </c>
      <c r="F43" s="86">
        <v>0</v>
      </c>
      <c r="G43" s="94"/>
      <c r="H43" s="81">
        <f t="shared" si="1"/>
        <v>0</v>
      </c>
      <c r="I43" s="86">
        <f t="shared" si="2"/>
        <v>0</v>
      </c>
      <c r="J43" s="24">
        <v>0.23</v>
      </c>
    </row>
    <row r="44" spans="2:10" ht="34" x14ac:dyDescent="0.2">
      <c r="B44" s="26"/>
      <c r="C44" s="42" t="s">
        <v>873</v>
      </c>
      <c r="D44" s="35"/>
      <c r="E44" s="29"/>
      <c r="F44" s="30"/>
      <c r="G44" s="78"/>
      <c r="H44" s="87"/>
      <c r="I44" s="88"/>
      <c r="J44" s="31"/>
    </row>
    <row r="45" spans="2:10" ht="14" x14ac:dyDescent="0.15">
      <c r="B45" s="8" t="s">
        <v>76</v>
      </c>
      <c r="C45" s="20" t="s">
        <v>456</v>
      </c>
      <c r="D45" s="43"/>
      <c r="E45" s="81">
        <f t="shared" ref="E45:E80" si="6">F45/(1+J45)</f>
        <v>675.11382113821139</v>
      </c>
      <c r="F45" s="23">
        <v>830.39</v>
      </c>
      <c r="G45" s="94"/>
      <c r="H45" s="81">
        <f t="shared" si="1"/>
        <v>0</v>
      </c>
      <c r="I45" s="86">
        <f t="shared" si="2"/>
        <v>0</v>
      </c>
      <c r="J45" s="24">
        <v>0.23</v>
      </c>
    </row>
    <row r="46" spans="2:10" ht="14" x14ac:dyDescent="0.15">
      <c r="B46" s="8" t="s">
        <v>81</v>
      </c>
      <c r="C46" s="20" t="s">
        <v>457</v>
      </c>
      <c r="D46" s="43"/>
      <c r="E46" s="81">
        <f t="shared" si="6"/>
        <v>885.18699186991864</v>
      </c>
      <c r="F46" s="23">
        <v>1088.78</v>
      </c>
      <c r="G46" s="94"/>
      <c r="H46" s="81">
        <f t="shared" si="1"/>
        <v>0</v>
      </c>
      <c r="I46" s="86">
        <f t="shared" si="2"/>
        <v>0</v>
      </c>
      <c r="J46" s="24">
        <v>0.23</v>
      </c>
    </row>
    <row r="47" spans="2:10" ht="14" x14ac:dyDescent="0.15">
      <c r="B47" s="32" t="s">
        <v>77</v>
      </c>
      <c r="C47" s="20" t="s">
        <v>458</v>
      </c>
      <c r="D47" s="44" t="s">
        <v>459</v>
      </c>
      <c r="E47" s="81">
        <f t="shared" si="6"/>
        <v>166.87804878048783</v>
      </c>
      <c r="F47" s="23">
        <v>205.26000000000002</v>
      </c>
      <c r="G47" s="94"/>
      <c r="H47" s="81">
        <f t="shared" si="1"/>
        <v>0</v>
      </c>
      <c r="I47" s="86">
        <f t="shared" si="2"/>
        <v>0</v>
      </c>
      <c r="J47" s="24">
        <v>0.23</v>
      </c>
    </row>
    <row r="48" spans="2:10" ht="14" x14ac:dyDescent="0.15">
      <c r="B48" s="32" t="s">
        <v>83</v>
      </c>
      <c r="C48" s="20" t="s">
        <v>460</v>
      </c>
      <c r="D48" s="25"/>
      <c r="E48" s="81">
        <f t="shared" si="6"/>
        <v>60.008130081300813</v>
      </c>
      <c r="F48" s="23">
        <v>73.81</v>
      </c>
      <c r="G48" s="94"/>
      <c r="H48" s="81">
        <f t="shared" si="1"/>
        <v>0</v>
      </c>
      <c r="I48" s="86">
        <f t="shared" si="2"/>
        <v>0</v>
      </c>
      <c r="J48" s="24">
        <v>0.23</v>
      </c>
    </row>
    <row r="49" spans="2:10" ht="14" x14ac:dyDescent="0.15">
      <c r="B49" s="32" t="s">
        <v>78</v>
      </c>
      <c r="C49" s="20" t="s">
        <v>461</v>
      </c>
      <c r="D49" s="25"/>
      <c r="E49" s="81">
        <f t="shared" si="6"/>
        <v>35.59349593495935</v>
      </c>
      <c r="F49" s="23">
        <v>43.78</v>
      </c>
      <c r="G49" s="94"/>
      <c r="H49" s="81">
        <f t="shared" si="1"/>
        <v>0</v>
      </c>
      <c r="I49" s="86">
        <f t="shared" si="2"/>
        <v>0</v>
      </c>
      <c r="J49" s="24">
        <v>0.23</v>
      </c>
    </row>
    <row r="50" spans="2:10" ht="14" x14ac:dyDescent="0.15">
      <c r="B50" s="32" t="s">
        <v>307</v>
      </c>
      <c r="C50" s="20" t="s">
        <v>462</v>
      </c>
      <c r="D50" s="25"/>
      <c r="E50" s="81">
        <f t="shared" si="6"/>
        <v>11.26829268292683</v>
      </c>
      <c r="F50" s="23">
        <v>13.860000000000001</v>
      </c>
      <c r="G50" s="94"/>
      <c r="H50" s="81">
        <f t="shared" si="1"/>
        <v>0</v>
      </c>
      <c r="I50" s="86">
        <f t="shared" si="2"/>
        <v>0</v>
      </c>
      <c r="J50" s="24">
        <v>0.23</v>
      </c>
    </row>
    <row r="51" spans="2:10" ht="14" x14ac:dyDescent="0.15">
      <c r="B51" s="32" t="s">
        <v>23</v>
      </c>
      <c r="C51" s="20" t="s">
        <v>463</v>
      </c>
      <c r="D51" s="25"/>
      <c r="E51" s="81">
        <f t="shared" si="6"/>
        <v>185.65853658536588</v>
      </c>
      <c r="F51" s="23">
        <v>228.36</v>
      </c>
      <c r="G51" s="94"/>
      <c r="H51" s="81">
        <f t="shared" si="1"/>
        <v>0</v>
      </c>
      <c r="I51" s="86">
        <f t="shared" si="2"/>
        <v>0</v>
      </c>
      <c r="J51" s="24">
        <v>0.23</v>
      </c>
    </row>
    <row r="52" spans="2:10" ht="14" x14ac:dyDescent="0.15">
      <c r="B52" s="32" t="s">
        <v>82</v>
      </c>
      <c r="C52" s="20" t="s">
        <v>464</v>
      </c>
      <c r="D52" s="25"/>
      <c r="E52" s="81">
        <f t="shared" si="6"/>
        <v>20.658536585365859</v>
      </c>
      <c r="F52" s="23">
        <v>25.410000000000004</v>
      </c>
      <c r="G52" s="94"/>
      <c r="H52" s="81">
        <f t="shared" si="1"/>
        <v>0</v>
      </c>
      <c r="I52" s="86">
        <f t="shared" si="2"/>
        <v>0</v>
      </c>
      <c r="J52" s="24">
        <v>0.23</v>
      </c>
    </row>
    <row r="53" spans="2:10" ht="14" x14ac:dyDescent="0.15">
      <c r="B53" s="32" t="s">
        <v>12</v>
      </c>
      <c r="C53" s="20" t="s">
        <v>465</v>
      </c>
      <c r="D53" s="25"/>
      <c r="E53" s="81">
        <f t="shared" si="6"/>
        <v>22.536585365853661</v>
      </c>
      <c r="F53" s="23">
        <v>27.720000000000002</v>
      </c>
      <c r="G53" s="94"/>
      <c r="H53" s="81">
        <f t="shared" si="1"/>
        <v>0</v>
      </c>
      <c r="I53" s="86">
        <f t="shared" si="2"/>
        <v>0</v>
      </c>
      <c r="J53" s="24">
        <v>0.23</v>
      </c>
    </row>
    <row r="54" spans="2:10" ht="14" x14ac:dyDescent="0.15">
      <c r="B54" s="32" t="s">
        <v>337</v>
      </c>
      <c r="C54" s="20" t="s">
        <v>466</v>
      </c>
      <c r="D54" s="25"/>
      <c r="E54" s="81">
        <f t="shared" si="6"/>
        <v>44.983739837398375</v>
      </c>
      <c r="F54" s="23">
        <v>55.33</v>
      </c>
      <c r="G54" s="94"/>
      <c r="H54" s="81">
        <f t="shared" si="1"/>
        <v>0</v>
      </c>
      <c r="I54" s="86">
        <f t="shared" si="2"/>
        <v>0</v>
      </c>
      <c r="J54" s="24">
        <v>0.23</v>
      </c>
    </row>
    <row r="55" spans="2:10" ht="14" x14ac:dyDescent="0.15">
      <c r="B55" s="32" t="s">
        <v>362</v>
      </c>
      <c r="C55" s="20" t="s">
        <v>467</v>
      </c>
      <c r="D55" s="25"/>
      <c r="E55" s="81">
        <f t="shared" si="6"/>
        <v>300.04065040650408</v>
      </c>
      <c r="F55" s="23">
        <v>369.05</v>
      </c>
      <c r="G55" s="94"/>
      <c r="H55" s="81">
        <f t="shared" si="1"/>
        <v>0</v>
      </c>
      <c r="I55" s="86">
        <f t="shared" si="2"/>
        <v>0</v>
      </c>
      <c r="J55" s="24">
        <v>0.23</v>
      </c>
    </row>
    <row r="56" spans="2:10" ht="14" x14ac:dyDescent="0.15">
      <c r="B56" s="32" t="s">
        <v>363</v>
      </c>
      <c r="C56" s="20" t="s">
        <v>468</v>
      </c>
      <c r="D56" s="25"/>
      <c r="E56" s="81">
        <f t="shared" si="6"/>
        <v>510.11382113821145</v>
      </c>
      <c r="F56" s="23">
        <v>627.44000000000005</v>
      </c>
      <c r="G56" s="94"/>
      <c r="H56" s="81">
        <f t="shared" si="1"/>
        <v>0</v>
      </c>
      <c r="I56" s="86">
        <f t="shared" si="2"/>
        <v>0</v>
      </c>
      <c r="J56" s="24">
        <v>0.23</v>
      </c>
    </row>
    <row r="57" spans="2:10" ht="14" x14ac:dyDescent="0.15">
      <c r="B57" s="32" t="s">
        <v>356</v>
      </c>
      <c r="C57" s="20" t="s">
        <v>469</v>
      </c>
      <c r="D57" s="25"/>
      <c r="E57" s="81">
        <f t="shared" si="6"/>
        <v>65.64227642276424</v>
      </c>
      <c r="F57" s="23">
        <v>80.740000000000009</v>
      </c>
      <c r="G57" s="94"/>
      <c r="H57" s="81">
        <f t="shared" si="1"/>
        <v>0</v>
      </c>
      <c r="I57" s="86">
        <f t="shared" si="2"/>
        <v>0</v>
      </c>
      <c r="J57" s="24">
        <v>0.23</v>
      </c>
    </row>
    <row r="58" spans="2:10" ht="14" x14ac:dyDescent="0.15">
      <c r="B58" s="8" t="s">
        <v>79</v>
      </c>
      <c r="C58" s="20" t="s">
        <v>470</v>
      </c>
      <c r="D58" s="43"/>
      <c r="E58" s="81">
        <f t="shared" si="6"/>
        <v>1192.7398373983742</v>
      </c>
      <c r="F58" s="23">
        <v>1467.0700000000002</v>
      </c>
      <c r="G58" s="94"/>
      <c r="H58" s="81">
        <f t="shared" si="1"/>
        <v>0</v>
      </c>
      <c r="I58" s="86">
        <f t="shared" si="2"/>
        <v>0</v>
      </c>
      <c r="J58" s="24">
        <v>0.23</v>
      </c>
    </row>
    <row r="59" spans="2:10" ht="14" x14ac:dyDescent="0.15">
      <c r="B59" s="8" t="s">
        <v>80</v>
      </c>
      <c r="C59" s="20" t="s">
        <v>471</v>
      </c>
      <c r="D59" s="21"/>
      <c r="E59" s="81">
        <f t="shared" si="6"/>
        <v>1402.7235772357724</v>
      </c>
      <c r="F59" s="23">
        <v>1725.3500000000001</v>
      </c>
      <c r="G59" s="94"/>
      <c r="H59" s="81">
        <f t="shared" si="1"/>
        <v>0</v>
      </c>
      <c r="I59" s="86">
        <f t="shared" si="2"/>
        <v>0</v>
      </c>
      <c r="J59" s="24">
        <v>0.23</v>
      </c>
    </row>
    <row r="60" spans="2:10" ht="14" x14ac:dyDescent="0.15">
      <c r="B60" s="32" t="s">
        <v>137</v>
      </c>
      <c r="C60" s="20" t="s">
        <v>472</v>
      </c>
      <c r="D60" s="21"/>
      <c r="E60" s="81">
        <f t="shared" si="6"/>
        <v>384.46341463414632</v>
      </c>
      <c r="F60" s="23">
        <v>472.89</v>
      </c>
      <c r="G60" s="94"/>
      <c r="H60" s="81">
        <f t="shared" si="1"/>
        <v>0</v>
      </c>
      <c r="I60" s="86">
        <f t="shared" si="2"/>
        <v>0</v>
      </c>
      <c r="J60" s="24">
        <v>0.23</v>
      </c>
    </row>
    <row r="61" spans="2:10" ht="14" x14ac:dyDescent="0.15">
      <c r="B61" s="32" t="s">
        <v>138</v>
      </c>
      <c r="C61" s="20" t="s">
        <v>473</v>
      </c>
      <c r="D61" s="21"/>
      <c r="E61" s="81">
        <f t="shared" si="6"/>
        <v>384.46341463414632</v>
      </c>
      <c r="F61" s="23">
        <v>472.89</v>
      </c>
      <c r="G61" s="94"/>
      <c r="H61" s="81">
        <f t="shared" si="1"/>
        <v>0</v>
      </c>
      <c r="I61" s="86">
        <f t="shared" si="2"/>
        <v>0</v>
      </c>
      <c r="J61" s="24">
        <v>0.23</v>
      </c>
    </row>
    <row r="62" spans="2:10" ht="14" x14ac:dyDescent="0.15">
      <c r="B62" s="32" t="s">
        <v>77</v>
      </c>
      <c r="C62" s="20" t="s">
        <v>458</v>
      </c>
      <c r="D62" s="44" t="s">
        <v>459</v>
      </c>
      <c r="E62" s="81">
        <f t="shared" si="6"/>
        <v>166.87804878048783</v>
      </c>
      <c r="F62" s="23">
        <v>205.26000000000002</v>
      </c>
      <c r="G62" s="94"/>
      <c r="H62" s="81">
        <f t="shared" si="1"/>
        <v>0</v>
      </c>
      <c r="I62" s="86">
        <f t="shared" si="2"/>
        <v>0</v>
      </c>
      <c r="J62" s="24">
        <v>0.23</v>
      </c>
    </row>
    <row r="63" spans="2:10" ht="14" x14ac:dyDescent="0.15">
      <c r="B63" s="45" t="s">
        <v>136</v>
      </c>
      <c r="C63" s="20" t="s">
        <v>474</v>
      </c>
      <c r="D63" s="21"/>
      <c r="E63" s="81">
        <f t="shared" si="6"/>
        <v>283.13821138211387</v>
      </c>
      <c r="F63" s="23">
        <v>348.26000000000005</v>
      </c>
      <c r="G63" s="94"/>
      <c r="H63" s="81">
        <f t="shared" si="1"/>
        <v>0</v>
      </c>
      <c r="I63" s="86">
        <f t="shared" si="2"/>
        <v>0</v>
      </c>
      <c r="J63" s="24">
        <v>0.23</v>
      </c>
    </row>
    <row r="64" spans="2:10" ht="14" x14ac:dyDescent="0.15">
      <c r="B64" s="8" t="s">
        <v>140</v>
      </c>
      <c r="C64" s="20" t="s">
        <v>475</v>
      </c>
      <c r="D64" s="41"/>
      <c r="E64" s="81">
        <f t="shared" si="6"/>
        <v>609.47154471544718</v>
      </c>
      <c r="F64" s="23">
        <v>749.65000000000009</v>
      </c>
      <c r="G64" s="94"/>
      <c r="H64" s="81">
        <f t="shared" si="1"/>
        <v>0</v>
      </c>
      <c r="I64" s="86">
        <f t="shared" si="2"/>
        <v>0</v>
      </c>
      <c r="J64" s="24">
        <v>0.23</v>
      </c>
    </row>
    <row r="65" spans="2:10" ht="14" x14ac:dyDescent="0.15">
      <c r="B65" s="32" t="s">
        <v>40</v>
      </c>
      <c r="C65" s="20" t="s">
        <v>476</v>
      </c>
      <c r="D65" s="41"/>
      <c r="E65" s="81">
        <f t="shared" si="6"/>
        <v>410.66666666666669</v>
      </c>
      <c r="F65" s="23">
        <v>505.12</v>
      </c>
      <c r="G65" s="94"/>
      <c r="H65" s="81">
        <f t="shared" si="1"/>
        <v>0</v>
      </c>
      <c r="I65" s="86">
        <f t="shared" si="2"/>
        <v>0</v>
      </c>
      <c r="J65" s="24">
        <v>0.23</v>
      </c>
    </row>
    <row r="66" spans="2:10" ht="14" x14ac:dyDescent="0.15">
      <c r="B66" s="45" t="s">
        <v>141</v>
      </c>
      <c r="C66" s="20" t="s">
        <v>477</v>
      </c>
      <c r="D66" s="41"/>
      <c r="E66" s="81">
        <f t="shared" si="6"/>
        <v>382.58536585365857</v>
      </c>
      <c r="F66" s="23">
        <v>470.58000000000004</v>
      </c>
      <c r="G66" s="94"/>
      <c r="H66" s="81">
        <f t="shared" si="1"/>
        <v>0</v>
      </c>
      <c r="I66" s="86">
        <f t="shared" si="2"/>
        <v>0</v>
      </c>
      <c r="J66" s="24">
        <v>0.23</v>
      </c>
    </row>
    <row r="67" spans="2:10" ht="14" x14ac:dyDescent="0.15">
      <c r="B67" s="8" t="s">
        <v>375</v>
      </c>
      <c r="C67" s="20" t="s">
        <v>478</v>
      </c>
      <c r="D67" s="41"/>
      <c r="E67" s="81">
        <f t="shared" si="6"/>
        <v>825.17886178861806</v>
      </c>
      <c r="F67" s="23">
        <v>1014.9700000000001</v>
      </c>
      <c r="G67" s="94"/>
      <c r="H67" s="81">
        <f t="shared" si="1"/>
        <v>0</v>
      </c>
      <c r="I67" s="86">
        <f t="shared" si="2"/>
        <v>0</v>
      </c>
      <c r="J67" s="24">
        <v>0.23</v>
      </c>
    </row>
    <row r="68" spans="2:10" ht="14" x14ac:dyDescent="0.15">
      <c r="B68" s="8" t="s">
        <v>185</v>
      </c>
      <c r="C68" s="20" t="s">
        <v>479</v>
      </c>
      <c r="D68" s="25"/>
      <c r="E68" s="81">
        <f t="shared" si="6"/>
        <v>935.80487804878067</v>
      </c>
      <c r="F68" s="23">
        <v>1151.0400000000002</v>
      </c>
      <c r="G68" s="94"/>
      <c r="H68" s="81">
        <f t="shared" si="1"/>
        <v>0</v>
      </c>
      <c r="I68" s="86">
        <f t="shared" si="2"/>
        <v>0</v>
      </c>
      <c r="J68" s="24">
        <v>0.23</v>
      </c>
    </row>
    <row r="69" spans="2:10" ht="14" x14ac:dyDescent="0.15">
      <c r="B69" s="32" t="s">
        <v>397</v>
      </c>
      <c r="C69" s="20" t="s">
        <v>480</v>
      </c>
      <c r="D69" s="41"/>
      <c r="E69" s="81">
        <f t="shared" si="6"/>
        <v>33.715447154471548</v>
      </c>
      <c r="F69" s="23">
        <v>41.470000000000006</v>
      </c>
      <c r="G69" s="94"/>
      <c r="H69" s="81">
        <f t="shared" si="1"/>
        <v>0</v>
      </c>
      <c r="I69" s="86">
        <f t="shared" si="2"/>
        <v>0</v>
      </c>
      <c r="J69" s="24">
        <v>0.23</v>
      </c>
    </row>
    <row r="70" spans="2:10" ht="14" x14ac:dyDescent="0.15">
      <c r="B70" s="32" t="s">
        <v>319</v>
      </c>
      <c r="C70" s="20" t="s">
        <v>481</v>
      </c>
      <c r="D70" s="41"/>
      <c r="E70" s="81">
        <f t="shared" si="6"/>
        <v>75.032520325203265</v>
      </c>
      <c r="F70" s="23">
        <v>92.29000000000002</v>
      </c>
      <c r="G70" s="94"/>
      <c r="H70" s="81">
        <f t="shared" si="1"/>
        <v>0</v>
      </c>
      <c r="I70" s="86">
        <f t="shared" si="2"/>
        <v>0</v>
      </c>
      <c r="J70" s="24">
        <v>0.23</v>
      </c>
    </row>
    <row r="71" spans="2:10" ht="14" x14ac:dyDescent="0.15">
      <c r="B71" s="32" t="s">
        <v>360</v>
      </c>
      <c r="C71" s="20" t="s">
        <v>482</v>
      </c>
      <c r="D71" s="41"/>
      <c r="E71" s="81">
        <f t="shared" si="6"/>
        <v>157.48780487804879</v>
      </c>
      <c r="F71" s="23">
        <v>193.71</v>
      </c>
      <c r="G71" s="94"/>
      <c r="H71" s="81">
        <f t="shared" si="1"/>
        <v>0</v>
      </c>
      <c r="I71" s="86">
        <f t="shared" si="2"/>
        <v>0</v>
      </c>
      <c r="J71" s="24">
        <v>0.23</v>
      </c>
    </row>
    <row r="72" spans="2:10" ht="14" x14ac:dyDescent="0.15">
      <c r="B72" s="32" t="s">
        <v>233</v>
      </c>
      <c r="C72" s="20" t="s">
        <v>483</v>
      </c>
      <c r="D72" s="25"/>
      <c r="E72" s="81">
        <f t="shared" si="6"/>
        <v>110.62601626016261</v>
      </c>
      <c r="F72" s="23">
        <v>136.07000000000002</v>
      </c>
      <c r="G72" s="94"/>
      <c r="H72" s="81">
        <f t="shared" si="1"/>
        <v>0</v>
      </c>
      <c r="I72" s="86">
        <f t="shared" si="2"/>
        <v>0</v>
      </c>
      <c r="J72" s="24">
        <v>0.23</v>
      </c>
    </row>
    <row r="73" spans="2:10" ht="14" x14ac:dyDescent="0.15">
      <c r="B73" s="8" t="s">
        <v>297</v>
      </c>
      <c r="C73" s="20" t="s">
        <v>484</v>
      </c>
      <c r="D73" s="25"/>
      <c r="E73" s="81">
        <f t="shared" si="6"/>
        <v>373.19512195121956</v>
      </c>
      <c r="F73" s="23">
        <v>459.03000000000003</v>
      </c>
      <c r="G73" s="94"/>
      <c r="H73" s="81">
        <f t="shared" si="1"/>
        <v>0</v>
      </c>
      <c r="I73" s="86">
        <f t="shared" si="2"/>
        <v>0</v>
      </c>
      <c r="J73" s="24">
        <v>0.23</v>
      </c>
    </row>
    <row r="74" spans="2:10" ht="14" x14ac:dyDescent="0.15">
      <c r="B74" s="8" t="s">
        <v>51</v>
      </c>
      <c r="C74" s="20" t="s">
        <v>485</v>
      </c>
      <c r="D74" s="25"/>
      <c r="E74" s="81">
        <f t="shared" si="6"/>
        <v>373.19512195121956</v>
      </c>
      <c r="F74" s="23">
        <v>459.03000000000003</v>
      </c>
      <c r="G74" s="94"/>
      <c r="H74" s="81">
        <f t="shared" si="1"/>
        <v>0</v>
      </c>
      <c r="I74" s="86">
        <f t="shared" si="2"/>
        <v>0</v>
      </c>
      <c r="J74" s="24">
        <v>0.23</v>
      </c>
    </row>
    <row r="75" spans="2:10" ht="14" x14ac:dyDescent="0.15">
      <c r="B75" s="8" t="s">
        <v>266</v>
      </c>
      <c r="C75" s="20" t="s">
        <v>486</v>
      </c>
      <c r="D75" s="41"/>
      <c r="E75" s="81">
        <f t="shared" si="6"/>
        <v>129.40650406504065</v>
      </c>
      <c r="F75" s="23">
        <v>159.16999999999999</v>
      </c>
      <c r="G75" s="94"/>
      <c r="H75" s="81">
        <f t="shared" ref="H75:H138" si="7">G75*E75</f>
        <v>0</v>
      </c>
      <c r="I75" s="86">
        <f t="shared" ref="I75:I138" si="8">H75*(1+J75)</f>
        <v>0</v>
      </c>
      <c r="J75" s="24">
        <v>0.23</v>
      </c>
    </row>
    <row r="76" spans="2:10" ht="14" x14ac:dyDescent="0.15">
      <c r="B76" s="8" t="s">
        <v>301</v>
      </c>
      <c r="C76" s="20" t="s">
        <v>487</v>
      </c>
      <c r="D76" s="41"/>
      <c r="E76" s="81">
        <f t="shared" si="6"/>
        <v>166.87804878048783</v>
      </c>
      <c r="F76" s="23">
        <v>205.26000000000002</v>
      </c>
      <c r="G76" s="94"/>
      <c r="H76" s="81">
        <f t="shared" si="7"/>
        <v>0</v>
      </c>
      <c r="I76" s="86">
        <f t="shared" si="8"/>
        <v>0</v>
      </c>
      <c r="J76" s="24">
        <v>0.23</v>
      </c>
    </row>
    <row r="77" spans="2:10" ht="14" x14ac:dyDescent="0.15">
      <c r="B77" s="8" t="s">
        <v>72</v>
      </c>
      <c r="C77" s="20" t="s">
        <v>488</v>
      </c>
      <c r="D77" s="41"/>
      <c r="E77" s="81">
        <f t="shared" si="6"/>
        <v>1263.9268292682927</v>
      </c>
      <c r="F77" s="23">
        <v>1554.63</v>
      </c>
      <c r="G77" s="94"/>
      <c r="H77" s="81">
        <f t="shared" si="7"/>
        <v>0</v>
      </c>
      <c r="I77" s="86">
        <f t="shared" si="8"/>
        <v>0</v>
      </c>
      <c r="J77" s="24">
        <v>0.23</v>
      </c>
    </row>
    <row r="78" spans="2:10" ht="14" x14ac:dyDescent="0.15">
      <c r="B78" s="32" t="s">
        <v>128</v>
      </c>
      <c r="C78" s="20" t="s">
        <v>489</v>
      </c>
      <c r="D78" s="25"/>
      <c r="E78" s="81">
        <f t="shared" si="6"/>
        <v>468.7967479674798</v>
      </c>
      <c r="F78" s="23">
        <v>576.62000000000012</v>
      </c>
      <c r="G78" s="94"/>
      <c r="H78" s="81">
        <f t="shared" si="7"/>
        <v>0</v>
      </c>
      <c r="I78" s="86">
        <f t="shared" si="8"/>
        <v>0</v>
      </c>
      <c r="J78" s="24">
        <v>0.23</v>
      </c>
    </row>
    <row r="79" spans="2:10" ht="15" customHeight="1" x14ac:dyDescent="0.15">
      <c r="B79" s="8" t="s">
        <v>206</v>
      </c>
      <c r="C79" s="20" t="s">
        <v>490</v>
      </c>
      <c r="D79" s="43"/>
      <c r="E79" s="81">
        <f t="shared" si="6"/>
        <v>2248.4715447154472</v>
      </c>
      <c r="F79" s="23">
        <v>2765.62</v>
      </c>
      <c r="G79" s="94"/>
      <c r="H79" s="81">
        <f t="shared" si="7"/>
        <v>0</v>
      </c>
      <c r="I79" s="86">
        <f t="shared" si="8"/>
        <v>0</v>
      </c>
      <c r="J79" s="24">
        <v>0.23</v>
      </c>
    </row>
    <row r="80" spans="2:10" ht="16" customHeight="1" x14ac:dyDescent="0.15">
      <c r="B80" s="32" t="s">
        <v>377</v>
      </c>
      <c r="C80" s="20" t="s">
        <v>491</v>
      </c>
      <c r="D80" s="43"/>
      <c r="E80" s="81">
        <f t="shared" si="6"/>
        <v>279.3821138211382</v>
      </c>
      <c r="F80" s="23">
        <v>343.64</v>
      </c>
      <c r="G80" s="94"/>
      <c r="H80" s="81">
        <f t="shared" si="7"/>
        <v>0</v>
      </c>
      <c r="I80" s="86">
        <f t="shared" si="8"/>
        <v>0</v>
      </c>
      <c r="J80" s="24">
        <v>0.23</v>
      </c>
    </row>
    <row r="81" spans="2:10" ht="48" customHeight="1" x14ac:dyDescent="0.15">
      <c r="B81" s="26"/>
      <c r="C81" s="92" t="s">
        <v>874</v>
      </c>
      <c r="D81" s="35"/>
      <c r="E81" s="29"/>
      <c r="F81" s="30"/>
      <c r="G81" s="78"/>
      <c r="H81" s="87"/>
      <c r="I81" s="88"/>
      <c r="J81" s="31"/>
    </row>
    <row r="82" spans="2:10" ht="14" x14ac:dyDescent="0.15">
      <c r="B82" s="5" t="s">
        <v>217</v>
      </c>
      <c r="C82" s="46" t="s">
        <v>492</v>
      </c>
      <c r="D82" s="43"/>
      <c r="E82" s="81">
        <f t="shared" ref="E82:E83" si="9">F82/(1+J82)</f>
        <v>186.01626016260164</v>
      </c>
      <c r="F82" s="23">
        <v>228.8</v>
      </c>
      <c r="G82" s="94"/>
      <c r="H82" s="81">
        <f t="shared" si="7"/>
        <v>0</v>
      </c>
      <c r="I82" s="86">
        <f t="shared" si="8"/>
        <v>0</v>
      </c>
      <c r="J82" s="24">
        <v>0.23</v>
      </c>
    </row>
    <row r="83" spans="2:10" ht="14" x14ac:dyDescent="0.15">
      <c r="B83" s="5" t="s">
        <v>216</v>
      </c>
      <c r="C83" s="46" t="s">
        <v>493</v>
      </c>
      <c r="D83" s="43"/>
      <c r="E83" s="81">
        <f t="shared" si="9"/>
        <v>148.45528455284554</v>
      </c>
      <c r="F83" s="23">
        <v>182.60000000000002</v>
      </c>
      <c r="G83" s="94"/>
      <c r="H83" s="81">
        <f t="shared" si="7"/>
        <v>0</v>
      </c>
      <c r="I83" s="86">
        <f t="shared" si="8"/>
        <v>0</v>
      </c>
      <c r="J83" s="24">
        <v>0.23</v>
      </c>
    </row>
    <row r="84" spans="2:10" ht="59" x14ac:dyDescent="0.15">
      <c r="B84" s="26"/>
      <c r="C84" s="42" t="s">
        <v>494</v>
      </c>
      <c r="D84" s="35"/>
      <c r="E84" s="29"/>
      <c r="F84" s="30"/>
      <c r="G84" s="78"/>
      <c r="H84" s="87"/>
      <c r="I84" s="88"/>
      <c r="J84" s="31"/>
    </row>
    <row r="85" spans="2:10" ht="14" x14ac:dyDescent="0.15">
      <c r="B85" s="5" t="s">
        <v>129</v>
      </c>
      <c r="C85" s="20" t="s">
        <v>495</v>
      </c>
      <c r="D85" s="25"/>
      <c r="E85" s="81">
        <f t="shared" ref="E85:E135" si="10">F85/(1+J85)</f>
        <v>185.65853658536588</v>
      </c>
      <c r="F85" s="23">
        <v>228.36</v>
      </c>
      <c r="G85" s="94"/>
      <c r="H85" s="81">
        <f t="shared" si="7"/>
        <v>0</v>
      </c>
      <c r="I85" s="86">
        <f t="shared" si="8"/>
        <v>0</v>
      </c>
      <c r="J85" s="24">
        <v>0.23</v>
      </c>
    </row>
    <row r="86" spans="2:10" ht="28" x14ac:dyDescent="0.15">
      <c r="B86" s="3" t="s">
        <v>130</v>
      </c>
      <c r="C86" s="20" t="s">
        <v>496</v>
      </c>
      <c r="D86" s="21"/>
      <c r="E86" s="81">
        <f t="shared" si="10"/>
        <v>215.61788617886182</v>
      </c>
      <c r="F86" s="23">
        <v>265.21000000000004</v>
      </c>
      <c r="G86" s="94"/>
      <c r="H86" s="81">
        <f t="shared" si="7"/>
        <v>0</v>
      </c>
      <c r="I86" s="86">
        <f t="shared" si="8"/>
        <v>0</v>
      </c>
      <c r="J86" s="24">
        <v>0.23</v>
      </c>
    </row>
    <row r="87" spans="2:10" ht="14" x14ac:dyDescent="0.15">
      <c r="B87" s="5" t="s">
        <v>133</v>
      </c>
      <c r="C87" s="20" t="s">
        <v>497</v>
      </c>
      <c r="D87" s="21"/>
      <c r="E87" s="81">
        <f t="shared" si="10"/>
        <v>234.3983739837399</v>
      </c>
      <c r="F87" s="23">
        <v>288.31000000000006</v>
      </c>
      <c r="G87" s="94"/>
      <c r="H87" s="81">
        <f t="shared" si="7"/>
        <v>0</v>
      </c>
      <c r="I87" s="86">
        <f t="shared" si="8"/>
        <v>0</v>
      </c>
      <c r="J87" s="24">
        <v>0.23</v>
      </c>
    </row>
    <row r="88" spans="2:10" ht="14" x14ac:dyDescent="0.15">
      <c r="B88" s="4" t="s">
        <v>61</v>
      </c>
      <c r="C88" s="20" t="s">
        <v>498</v>
      </c>
      <c r="D88" s="21"/>
      <c r="E88" s="81">
        <f t="shared" si="10"/>
        <v>75.032520325203265</v>
      </c>
      <c r="F88" s="23">
        <v>92.29000000000002</v>
      </c>
      <c r="G88" s="94"/>
      <c r="H88" s="81">
        <f t="shared" si="7"/>
        <v>0</v>
      </c>
      <c r="I88" s="86">
        <f t="shared" si="8"/>
        <v>0</v>
      </c>
      <c r="J88" s="24">
        <v>0.23</v>
      </c>
    </row>
    <row r="89" spans="2:10" ht="14" x14ac:dyDescent="0.15">
      <c r="B89" s="4" t="s">
        <v>62</v>
      </c>
      <c r="C89" s="20" t="s">
        <v>499</v>
      </c>
      <c r="D89" s="21"/>
      <c r="E89" s="81">
        <f t="shared" si="10"/>
        <v>65.64227642276424</v>
      </c>
      <c r="F89" s="23">
        <v>80.740000000000009</v>
      </c>
      <c r="G89" s="94"/>
      <c r="H89" s="81">
        <f t="shared" si="7"/>
        <v>0</v>
      </c>
      <c r="I89" s="86">
        <f t="shared" si="8"/>
        <v>0</v>
      </c>
      <c r="J89" s="24">
        <v>0.23</v>
      </c>
    </row>
    <row r="90" spans="2:10" ht="14" x14ac:dyDescent="0.15">
      <c r="B90" s="5" t="s">
        <v>139</v>
      </c>
      <c r="C90" s="20" t="s">
        <v>500</v>
      </c>
      <c r="D90" s="21"/>
      <c r="E90" s="81">
        <f t="shared" si="10"/>
        <v>187.53658536585368</v>
      </c>
      <c r="F90" s="23">
        <v>230.67000000000002</v>
      </c>
      <c r="G90" s="94"/>
      <c r="H90" s="81">
        <f t="shared" si="7"/>
        <v>0</v>
      </c>
      <c r="I90" s="86">
        <f t="shared" si="8"/>
        <v>0</v>
      </c>
      <c r="J90" s="24">
        <v>0.23</v>
      </c>
    </row>
    <row r="91" spans="2:10" ht="14" x14ac:dyDescent="0.15">
      <c r="B91" s="5" t="s">
        <v>145</v>
      </c>
      <c r="C91" s="20" t="s">
        <v>501</v>
      </c>
      <c r="D91" s="21"/>
      <c r="E91" s="81">
        <f t="shared" si="10"/>
        <v>429.44715447154476</v>
      </c>
      <c r="F91" s="23">
        <v>528.22</v>
      </c>
      <c r="G91" s="94"/>
      <c r="H91" s="81">
        <f t="shared" si="7"/>
        <v>0</v>
      </c>
      <c r="I91" s="86">
        <f t="shared" si="8"/>
        <v>0</v>
      </c>
      <c r="J91" s="24">
        <v>0.23</v>
      </c>
    </row>
    <row r="92" spans="2:10" ht="16" x14ac:dyDescent="0.15">
      <c r="B92" s="6" t="s">
        <v>16</v>
      </c>
      <c r="C92" s="20" t="s">
        <v>502</v>
      </c>
      <c r="D92" s="21"/>
      <c r="E92" s="81">
        <f t="shared" si="10"/>
        <v>41.22764227642277</v>
      </c>
      <c r="F92" s="23">
        <v>50.710000000000008</v>
      </c>
      <c r="G92" s="94"/>
      <c r="H92" s="81">
        <f t="shared" si="7"/>
        <v>0</v>
      </c>
      <c r="I92" s="86">
        <f t="shared" si="8"/>
        <v>0</v>
      </c>
      <c r="J92" s="24">
        <v>0.23</v>
      </c>
    </row>
    <row r="93" spans="2:10" ht="16" x14ac:dyDescent="0.15">
      <c r="B93" s="6" t="s">
        <v>17</v>
      </c>
      <c r="C93" s="20" t="s">
        <v>503</v>
      </c>
      <c r="D93" s="21"/>
      <c r="E93" s="81">
        <f t="shared" si="10"/>
        <v>16.902439024390244</v>
      </c>
      <c r="F93" s="23">
        <v>20.79</v>
      </c>
      <c r="G93" s="94"/>
      <c r="H93" s="81">
        <f t="shared" si="7"/>
        <v>0</v>
      </c>
      <c r="I93" s="86">
        <f t="shared" si="8"/>
        <v>0</v>
      </c>
      <c r="J93" s="24">
        <v>0.23</v>
      </c>
    </row>
    <row r="94" spans="2:10" ht="14" x14ac:dyDescent="0.15">
      <c r="B94" s="5" t="s">
        <v>144</v>
      </c>
      <c r="C94" s="20" t="s">
        <v>504</v>
      </c>
      <c r="D94" s="21"/>
      <c r="E94" s="81">
        <f t="shared" si="10"/>
        <v>26.292682926829272</v>
      </c>
      <c r="F94" s="23">
        <v>32.340000000000003</v>
      </c>
      <c r="G94" s="94"/>
      <c r="H94" s="81">
        <f t="shared" si="7"/>
        <v>0</v>
      </c>
      <c r="I94" s="86">
        <f t="shared" si="8"/>
        <v>0</v>
      </c>
      <c r="J94" s="24">
        <v>0.23</v>
      </c>
    </row>
    <row r="95" spans="2:10" ht="14" x14ac:dyDescent="0.15">
      <c r="B95" s="5" t="s">
        <v>146</v>
      </c>
      <c r="C95" s="20" t="s">
        <v>505</v>
      </c>
      <c r="D95" s="21"/>
      <c r="E95" s="81">
        <f t="shared" si="10"/>
        <v>253.17886178861792</v>
      </c>
      <c r="F95" s="23">
        <v>311.41000000000003</v>
      </c>
      <c r="G95" s="94"/>
      <c r="H95" s="81">
        <f t="shared" si="7"/>
        <v>0</v>
      </c>
      <c r="I95" s="86">
        <f t="shared" si="8"/>
        <v>0</v>
      </c>
      <c r="J95" s="24">
        <v>0.23</v>
      </c>
    </row>
    <row r="96" spans="2:10" ht="14" x14ac:dyDescent="0.15">
      <c r="B96" s="4" t="s">
        <v>63</v>
      </c>
      <c r="C96" s="20" t="s">
        <v>506</v>
      </c>
      <c r="D96" s="21"/>
      <c r="E96" s="81">
        <f t="shared" si="10"/>
        <v>44.983739837398375</v>
      </c>
      <c r="F96" s="23">
        <v>55.33</v>
      </c>
      <c r="G96" s="94"/>
      <c r="H96" s="81">
        <f t="shared" si="7"/>
        <v>0</v>
      </c>
      <c r="I96" s="86">
        <f t="shared" si="8"/>
        <v>0</v>
      </c>
      <c r="J96" s="24">
        <v>0.23</v>
      </c>
    </row>
    <row r="97" spans="2:10" ht="14" x14ac:dyDescent="0.15">
      <c r="B97" s="4" t="s">
        <v>66</v>
      </c>
      <c r="C97" s="20" t="s">
        <v>507</v>
      </c>
      <c r="D97" s="21"/>
      <c r="E97" s="81">
        <f t="shared" si="10"/>
        <v>16.902439024390244</v>
      </c>
      <c r="F97" s="23">
        <v>20.79</v>
      </c>
      <c r="G97" s="94"/>
      <c r="H97" s="81">
        <f t="shared" si="7"/>
        <v>0</v>
      </c>
      <c r="I97" s="86">
        <f t="shared" si="8"/>
        <v>0</v>
      </c>
      <c r="J97" s="24">
        <v>0.23</v>
      </c>
    </row>
    <row r="98" spans="2:10" ht="14" x14ac:dyDescent="0.15">
      <c r="B98" s="5" t="s">
        <v>147</v>
      </c>
      <c r="C98" s="20" t="s">
        <v>508</v>
      </c>
      <c r="D98" s="21"/>
      <c r="E98" s="81">
        <f t="shared" si="10"/>
        <v>241.91056910569108</v>
      </c>
      <c r="F98" s="23">
        <v>297.55</v>
      </c>
      <c r="G98" s="94"/>
      <c r="H98" s="81">
        <f t="shared" si="7"/>
        <v>0</v>
      </c>
      <c r="I98" s="86">
        <f t="shared" si="8"/>
        <v>0</v>
      </c>
      <c r="J98" s="24">
        <v>0.23</v>
      </c>
    </row>
    <row r="99" spans="2:10" ht="14" x14ac:dyDescent="0.15">
      <c r="B99" s="5" t="s">
        <v>148</v>
      </c>
      <c r="C99" s="20" t="s">
        <v>509</v>
      </c>
      <c r="D99" s="21"/>
      <c r="E99" s="81">
        <f t="shared" si="10"/>
        <v>354.41463414634154</v>
      </c>
      <c r="F99" s="23">
        <v>435.93000000000006</v>
      </c>
      <c r="G99" s="94"/>
      <c r="H99" s="81">
        <f t="shared" si="7"/>
        <v>0</v>
      </c>
      <c r="I99" s="86">
        <f t="shared" si="8"/>
        <v>0</v>
      </c>
      <c r="J99" s="24">
        <v>0.23</v>
      </c>
    </row>
    <row r="100" spans="2:10" ht="14" x14ac:dyDescent="0.15">
      <c r="B100" s="4" t="s">
        <v>55</v>
      </c>
      <c r="C100" s="46" t="s">
        <v>510</v>
      </c>
      <c r="D100" s="21"/>
      <c r="E100" s="81">
        <f t="shared" si="10"/>
        <v>46.861788617886177</v>
      </c>
      <c r="F100" s="23">
        <v>57.64</v>
      </c>
      <c r="G100" s="94"/>
      <c r="H100" s="81">
        <f t="shared" si="7"/>
        <v>0</v>
      </c>
      <c r="I100" s="86">
        <f t="shared" si="8"/>
        <v>0</v>
      </c>
      <c r="J100" s="24">
        <v>0.23</v>
      </c>
    </row>
    <row r="101" spans="2:10" ht="14" x14ac:dyDescent="0.15">
      <c r="B101" s="4" t="s">
        <v>56</v>
      </c>
      <c r="C101" s="46" t="s">
        <v>511</v>
      </c>
      <c r="D101" s="21"/>
      <c r="E101" s="81">
        <f t="shared" si="10"/>
        <v>46.861788617886177</v>
      </c>
      <c r="F101" s="23">
        <v>57.64</v>
      </c>
      <c r="G101" s="94"/>
      <c r="H101" s="81">
        <f t="shared" si="7"/>
        <v>0</v>
      </c>
      <c r="I101" s="86">
        <f t="shared" si="8"/>
        <v>0</v>
      </c>
      <c r="J101" s="24">
        <v>0.23</v>
      </c>
    </row>
    <row r="102" spans="2:10" ht="14" x14ac:dyDescent="0.15">
      <c r="B102" s="4" t="s">
        <v>57</v>
      </c>
      <c r="C102" s="46" t="s">
        <v>512</v>
      </c>
      <c r="D102" s="21"/>
      <c r="E102" s="81">
        <f t="shared" si="10"/>
        <v>46.861788617886177</v>
      </c>
      <c r="F102" s="23">
        <v>57.64</v>
      </c>
      <c r="G102" s="94"/>
      <c r="H102" s="81">
        <f t="shared" si="7"/>
        <v>0</v>
      </c>
      <c r="I102" s="86">
        <f t="shared" si="8"/>
        <v>0</v>
      </c>
      <c r="J102" s="24">
        <v>0.23</v>
      </c>
    </row>
    <row r="103" spans="2:10" ht="14" x14ac:dyDescent="0.15">
      <c r="B103" s="5" t="s">
        <v>149</v>
      </c>
      <c r="C103" s="46" t="s">
        <v>513</v>
      </c>
      <c r="D103" s="21"/>
      <c r="E103" s="81">
        <f t="shared" si="10"/>
        <v>170.63414634146343</v>
      </c>
      <c r="F103" s="23">
        <v>209.88000000000002</v>
      </c>
      <c r="G103" s="94"/>
      <c r="H103" s="81">
        <f t="shared" si="7"/>
        <v>0</v>
      </c>
      <c r="I103" s="86">
        <f t="shared" si="8"/>
        <v>0</v>
      </c>
      <c r="J103" s="24">
        <v>0.23</v>
      </c>
    </row>
    <row r="104" spans="2:10" ht="14" x14ac:dyDescent="0.15">
      <c r="B104" s="5" t="s">
        <v>150</v>
      </c>
      <c r="C104" s="20" t="s">
        <v>514</v>
      </c>
      <c r="D104" s="21"/>
      <c r="E104" s="81">
        <f t="shared" si="10"/>
        <v>185.65853658536588</v>
      </c>
      <c r="F104" s="23">
        <v>228.36</v>
      </c>
      <c r="G104" s="94"/>
      <c r="H104" s="81">
        <f t="shared" si="7"/>
        <v>0</v>
      </c>
      <c r="I104" s="86">
        <f t="shared" si="8"/>
        <v>0</v>
      </c>
      <c r="J104" s="24">
        <v>0.23</v>
      </c>
    </row>
    <row r="105" spans="2:10" ht="14" x14ac:dyDescent="0.15">
      <c r="B105" s="5" t="s">
        <v>151</v>
      </c>
      <c r="C105" s="20" t="s">
        <v>515</v>
      </c>
      <c r="D105" s="21"/>
      <c r="E105" s="81">
        <f t="shared" si="10"/>
        <v>1873.3983739837399</v>
      </c>
      <c r="F105" s="23">
        <v>2304.2800000000002</v>
      </c>
      <c r="G105" s="94"/>
      <c r="H105" s="81">
        <f t="shared" si="7"/>
        <v>0</v>
      </c>
      <c r="I105" s="86">
        <f t="shared" si="8"/>
        <v>0</v>
      </c>
      <c r="J105" s="24">
        <v>0.23</v>
      </c>
    </row>
    <row r="106" spans="2:10" ht="14" x14ac:dyDescent="0.15">
      <c r="B106" s="4" t="s">
        <v>69</v>
      </c>
      <c r="C106" s="20" t="s">
        <v>516</v>
      </c>
      <c r="D106" s="21"/>
      <c r="E106" s="81">
        <f t="shared" si="10"/>
        <v>211.95121951219517</v>
      </c>
      <c r="F106" s="23">
        <v>260.70000000000005</v>
      </c>
      <c r="G106" s="94"/>
      <c r="H106" s="81">
        <f t="shared" si="7"/>
        <v>0</v>
      </c>
      <c r="I106" s="86">
        <f t="shared" si="8"/>
        <v>0</v>
      </c>
      <c r="J106" s="24">
        <v>0.23</v>
      </c>
    </row>
    <row r="107" spans="2:10" ht="14" x14ac:dyDescent="0.15">
      <c r="B107" s="4" t="s">
        <v>68</v>
      </c>
      <c r="C107" s="20" t="s">
        <v>517</v>
      </c>
      <c r="D107" s="21"/>
      <c r="E107" s="81">
        <f t="shared" si="10"/>
        <v>776.34959349593498</v>
      </c>
      <c r="F107" s="23">
        <v>954.91000000000008</v>
      </c>
      <c r="G107" s="94"/>
      <c r="H107" s="81">
        <f t="shared" si="7"/>
        <v>0</v>
      </c>
      <c r="I107" s="86">
        <f t="shared" si="8"/>
        <v>0</v>
      </c>
      <c r="J107" s="24">
        <v>0.23</v>
      </c>
    </row>
    <row r="108" spans="2:10" ht="14" x14ac:dyDescent="0.15">
      <c r="B108" s="5" t="s">
        <v>152</v>
      </c>
      <c r="C108" s="20" t="s">
        <v>518</v>
      </c>
      <c r="D108" s="21"/>
      <c r="E108" s="81">
        <f t="shared" si="10"/>
        <v>215.61788617886182</v>
      </c>
      <c r="F108" s="23">
        <v>265.21000000000004</v>
      </c>
      <c r="G108" s="94"/>
      <c r="H108" s="81">
        <f t="shared" si="7"/>
        <v>0</v>
      </c>
      <c r="I108" s="86">
        <f t="shared" si="8"/>
        <v>0</v>
      </c>
      <c r="J108" s="24">
        <v>0.23</v>
      </c>
    </row>
    <row r="109" spans="2:10" ht="14" x14ac:dyDescent="0.15">
      <c r="B109" s="4" t="s">
        <v>398</v>
      </c>
      <c r="C109" s="20" t="s">
        <v>519</v>
      </c>
      <c r="D109" s="44" t="s">
        <v>459</v>
      </c>
      <c r="E109" s="81">
        <f t="shared" si="10"/>
        <v>166.34146341463418</v>
      </c>
      <c r="F109" s="23">
        <v>204.60000000000002</v>
      </c>
      <c r="G109" s="94"/>
      <c r="H109" s="81">
        <f t="shared" si="7"/>
        <v>0</v>
      </c>
      <c r="I109" s="86">
        <f t="shared" si="8"/>
        <v>0</v>
      </c>
      <c r="J109" s="24">
        <v>0.23</v>
      </c>
    </row>
    <row r="110" spans="2:10" ht="28" x14ac:dyDescent="0.15">
      <c r="B110" s="5" t="s">
        <v>153</v>
      </c>
      <c r="C110" s="20" t="s">
        <v>520</v>
      </c>
      <c r="D110" s="21"/>
      <c r="E110" s="81">
        <f t="shared" si="10"/>
        <v>148.1869918699187</v>
      </c>
      <c r="F110" s="23">
        <v>182.27</v>
      </c>
      <c r="G110" s="94"/>
      <c r="H110" s="81">
        <f t="shared" si="7"/>
        <v>0</v>
      </c>
      <c r="I110" s="86">
        <f t="shared" si="8"/>
        <v>0</v>
      </c>
      <c r="J110" s="24">
        <v>0.23</v>
      </c>
    </row>
    <row r="111" spans="2:10" ht="28" x14ac:dyDescent="0.15">
      <c r="B111" s="5" t="s">
        <v>165</v>
      </c>
      <c r="C111" s="20" t="s">
        <v>521</v>
      </c>
      <c r="D111" s="21"/>
      <c r="E111" s="81">
        <f t="shared" si="10"/>
        <v>148.1869918699187</v>
      </c>
      <c r="F111" s="23">
        <v>182.27</v>
      </c>
      <c r="G111" s="94"/>
      <c r="H111" s="81">
        <f t="shared" si="7"/>
        <v>0</v>
      </c>
      <c r="I111" s="86">
        <f t="shared" si="8"/>
        <v>0</v>
      </c>
      <c r="J111" s="24">
        <v>0.23</v>
      </c>
    </row>
    <row r="112" spans="2:10" ht="14" x14ac:dyDescent="0.15">
      <c r="B112" s="3" t="s">
        <v>134</v>
      </c>
      <c r="C112" s="20" t="s">
        <v>522</v>
      </c>
      <c r="D112" s="21"/>
      <c r="E112" s="81">
        <f t="shared" si="10"/>
        <v>560.73170731707319</v>
      </c>
      <c r="F112" s="23">
        <v>689.7</v>
      </c>
      <c r="G112" s="94"/>
      <c r="H112" s="81">
        <f t="shared" si="7"/>
        <v>0</v>
      </c>
      <c r="I112" s="86">
        <f t="shared" si="8"/>
        <v>0</v>
      </c>
      <c r="J112" s="24">
        <v>0.23</v>
      </c>
    </row>
    <row r="113" spans="2:10" ht="14" x14ac:dyDescent="0.15">
      <c r="B113" s="4" t="s">
        <v>33</v>
      </c>
      <c r="C113" s="20" t="s">
        <v>523</v>
      </c>
      <c r="D113" s="21"/>
      <c r="E113" s="81">
        <f t="shared" si="10"/>
        <v>46.861788617886177</v>
      </c>
      <c r="F113" s="23">
        <v>57.64</v>
      </c>
      <c r="G113" s="94"/>
      <c r="H113" s="81">
        <f t="shared" si="7"/>
        <v>0</v>
      </c>
      <c r="I113" s="86">
        <f t="shared" si="8"/>
        <v>0</v>
      </c>
      <c r="J113" s="24">
        <v>0.23</v>
      </c>
    </row>
    <row r="114" spans="2:10" ht="14" x14ac:dyDescent="0.15">
      <c r="B114" s="4" t="s">
        <v>34</v>
      </c>
      <c r="C114" s="20" t="s">
        <v>524</v>
      </c>
      <c r="D114" s="21"/>
      <c r="E114" s="81">
        <f t="shared" si="10"/>
        <v>46.861788617886177</v>
      </c>
      <c r="F114" s="23">
        <v>57.64</v>
      </c>
      <c r="G114" s="94"/>
      <c r="H114" s="81">
        <f t="shared" si="7"/>
        <v>0</v>
      </c>
      <c r="I114" s="86">
        <f t="shared" si="8"/>
        <v>0</v>
      </c>
      <c r="J114" s="24">
        <v>0.23</v>
      </c>
    </row>
    <row r="115" spans="2:10" ht="14" x14ac:dyDescent="0.15">
      <c r="B115" s="4" t="s">
        <v>35</v>
      </c>
      <c r="C115" s="20" t="s">
        <v>525</v>
      </c>
      <c r="D115" s="21"/>
      <c r="E115" s="81">
        <f t="shared" si="10"/>
        <v>174.1219512195122</v>
      </c>
      <c r="F115" s="23">
        <v>214.17000000000002</v>
      </c>
      <c r="G115" s="94"/>
      <c r="H115" s="81">
        <f t="shared" si="7"/>
        <v>0</v>
      </c>
      <c r="I115" s="86">
        <f t="shared" si="8"/>
        <v>0</v>
      </c>
      <c r="J115" s="24">
        <v>0.23</v>
      </c>
    </row>
    <row r="116" spans="2:10" ht="28" x14ac:dyDescent="0.15">
      <c r="B116" s="4" t="s">
        <v>135</v>
      </c>
      <c r="C116" s="20" t="s">
        <v>526</v>
      </c>
      <c r="D116" s="21"/>
      <c r="E116" s="81">
        <f t="shared" si="10"/>
        <v>466.91869918699194</v>
      </c>
      <c r="F116" s="23">
        <v>574.31000000000006</v>
      </c>
      <c r="G116" s="94"/>
      <c r="H116" s="81">
        <f t="shared" si="7"/>
        <v>0</v>
      </c>
      <c r="I116" s="86">
        <f t="shared" si="8"/>
        <v>0</v>
      </c>
      <c r="J116" s="24">
        <v>0.23</v>
      </c>
    </row>
    <row r="117" spans="2:10" ht="14" x14ac:dyDescent="0.15">
      <c r="B117" s="3" t="s">
        <v>142</v>
      </c>
      <c r="C117" s="20" t="s">
        <v>527</v>
      </c>
      <c r="D117" s="21"/>
      <c r="E117" s="81">
        <f t="shared" si="10"/>
        <v>560.73170731707319</v>
      </c>
      <c r="F117" s="23">
        <v>689.7</v>
      </c>
      <c r="G117" s="94"/>
      <c r="H117" s="81">
        <f t="shared" si="7"/>
        <v>0</v>
      </c>
      <c r="I117" s="86">
        <f t="shared" si="8"/>
        <v>0</v>
      </c>
      <c r="J117" s="24">
        <v>0.23</v>
      </c>
    </row>
    <row r="118" spans="2:10" ht="14" x14ac:dyDescent="0.15">
      <c r="B118" s="4" t="s">
        <v>49</v>
      </c>
      <c r="C118" s="20" t="s">
        <v>528</v>
      </c>
      <c r="D118" s="21"/>
      <c r="E118" s="81">
        <f t="shared" si="10"/>
        <v>46.861788617886177</v>
      </c>
      <c r="F118" s="23">
        <v>57.64</v>
      </c>
      <c r="G118" s="94"/>
      <c r="H118" s="81">
        <f t="shared" si="7"/>
        <v>0</v>
      </c>
      <c r="I118" s="86">
        <f t="shared" si="8"/>
        <v>0</v>
      </c>
      <c r="J118" s="24">
        <v>0.23</v>
      </c>
    </row>
    <row r="119" spans="2:10" ht="14" x14ac:dyDescent="0.15">
      <c r="B119" s="4" t="s">
        <v>50</v>
      </c>
      <c r="C119" s="20" t="s">
        <v>529</v>
      </c>
      <c r="D119" s="21"/>
      <c r="E119" s="81">
        <f t="shared" si="10"/>
        <v>46.861788617886177</v>
      </c>
      <c r="F119" s="23">
        <v>57.64</v>
      </c>
      <c r="G119" s="94"/>
      <c r="H119" s="81">
        <f t="shared" si="7"/>
        <v>0</v>
      </c>
      <c r="I119" s="86">
        <f t="shared" si="8"/>
        <v>0</v>
      </c>
      <c r="J119" s="24">
        <v>0.23</v>
      </c>
    </row>
    <row r="120" spans="2:10" ht="28" x14ac:dyDescent="0.15">
      <c r="B120" s="4" t="s">
        <v>143</v>
      </c>
      <c r="C120" s="20" t="s">
        <v>530</v>
      </c>
      <c r="D120" s="21"/>
      <c r="E120" s="81">
        <f t="shared" si="10"/>
        <v>466.91869918699194</v>
      </c>
      <c r="F120" s="23">
        <v>574.31000000000006</v>
      </c>
      <c r="G120" s="94"/>
      <c r="H120" s="81">
        <f t="shared" si="7"/>
        <v>0</v>
      </c>
      <c r="I120" s="86">
        <f t="shared" si="8"/>
        <v>0</v>
      </c>
      <c r="J120" s="24">
        <v>0.23</v>
      </c>
    </row>
    <row r="121" spans="2:10" ht="14" x14ac:dyDescent="0.15">
      <c r="B121" s="3" t="s">
        <v>166</v>
      </c>
      <c r="C121" s="20" t="s">
        <v>531</v>
      </c>
      <c r="D121" s="21"/>
      <c r="E121" s="81">
        <f t="shared" si="10"/>
        <v>560.73170731707319</v>
      </c>
      <c r="F121" s="23">
        <v>689.7</v>
      </c>
      <c r="G121" s="94"/>
      <c r="H121" s="81">
        <f t="shared" si="7"/>
        <v>0</v>
      </c>
      <c r="I121" s="86">
        <f t="shared" si="8"/>
        <v>0</v>
      </c>
      <c r="J121" s="24">
        <v>0.23</v>
      </c>
    </row>
    <row r="122" spans="2:10" ht="14" x14ac:dyDescent="0.15">
      <c r="B122" s="4" t="s">
        <v>236</v>
      </c>
      <c r="C122" s="20" t="s">
        <v>532</v>
      </c>
      <c r="D122" s="21"/>
      <c r="E122" s="81">
        <f t="shared" si="10"/>
        <v>46.861788617886177</v>
      </c>
      <c r="F122" s="23">
        <v>57.64</v>
      </c>
      <c r="G122" s="94"/>
      <c r="H122" s="81">
        <f t="shared" si="7"/>
        <v>0</v>
      </c>
      <c r="I122" s="86">
        <f t="shared" si="8"/>
        <v>0</v>
      </c>
      <c r="J122" s="24">
        <v>0.23</v>
      </c>
    </row>
    <row r="123" spans="2:10" ht="14" x14ac:dyDescent="0.15">
      <c r="B123" s="4" t="s">
        <v>237</v>
      </c>
      <c r="C123" s="20" t="s">
        <v>533</v>
      </c>
      <c r="D123" s="21"/>
      <c r="E123" s="81">
        <f t="shared" si="10"/>
        <v>46.861788617886177</v>
      </c>
      <c r="F123" s="23">
        <v>57.64</v>
      </c>
      <c r="G123" s="94"/>
      <c r="H123" s="81">
        <f t="shared" si="7"/>
        <v>0</v>
      </c>
      <c r="I123" s="86">
        <f t="shared" si="8"/>
        <v>0</v>
      </c>
      <c r="J123" s="24">
        <v>0.23</v>
      </c>
    </row>
    <row r="124" spans="2:10" ht="14" x14ac:dyDescent="0.15">
      <c r="B124" s="4" t="s">
        <v>238</v>
      </c>
      <c r="C124" s="20" t="s">
        <v>534</v>
      </c>
      <c r="D124" s="21"/>
      <c r="E124" s="81">
        <f t="shared" si="10"/>
        <v>174.1219512195122</v>
      </c>
      <c r="F124" s="23">
        <v>214.17000000000002</v>
      </c>
      <c r="G124" s="94"/>
      <c r="H124" s="81">
        <f t="shared" si="7"/>
        <v>0</v>
      </c>
      <c r="I124" s="86">
        <f t="shared" si="8"/>
        <v>0</v>
      </c>
      <c r="J124" s="24">
        <v>0.23</v>
      </c>
    </row>
    <row r="125" spans="2:10" ht="28" x14ac:dyDescent="0.15">
      <c r="B125" s="4" t="s">
        <v>167</v>
      </c>
      <c r="C125" s="20" t="s">
        <v>535</v>
      </c>
      <c r="D125" s="21"/>
      <c r="E125" s="81">
        <f t="shared" si="10"/>
        <v>466.91869918699194</v>
      </c>
      <c r="F125" s="23">
        <v>574.31000000000006</v>
      </c>
      <c r="G125" s="94"/>
      <c r="H125" s="81">
        <f t="shared" si="7"/>
        <v>0</v>
      </c>
      <c r="I125" s="86">
        <f t="shared" si="8"/>
        <v>0</v>
      </c>
      <c r="J125" s="24">
        <v>0.23</v>
      </c>
    </row>
    <row r="126" spans="2:10" ht="14" x14ac:dyDescent="0.15">
      <c r="B126" s="3" t="s">
        <v>172</v>
      </c>
      <c r="C126" s="20" t="s">
        <v>536</v>
      </c>
      <c r="D126" s="21"/>
      <c r="E126" s="81">
        <f t="shared" si="10"/>
        <v>560.73170731707319</v>
      </c>
      <c r="F126" s="23">
        <v>689.7</v>
      </c>
      <c r="G126" s="94"/>
      <c r="H126" s="81">
        <f t="shared" si="7"/>
        <v>0</v>
      </c>
      <c r="I126" s="86">
        <f t="shared" si="8"/>
        <v>0</v>
      </c>
      <c r="J126" s="24">
        <v>0.23</v>
      </c>
    </row>
    <row r="127" spans="2:10" ht="14" x14ac:dyDescent="0.15">
      <c r="B127" s="4" t="s">
        <v>287</v>
      </c>
      <c r="C127" s="20" t="s">
        <v>537</v>
      </c>
      <c r="D127" s="21"/>
      <c r="E127" s="81">
        <f t="shared" si="10"/>
        <v>46.861788617886177</v>
      </c>
      <c r="F127" s="23">
        <v>57.64</v>
      </c>
      <c r="G127" s="94"/>
      <c r="H127" s="81">
        <f t="shared" si="7"/>
        <v>0</v>
      </c>
      <c r="I127" s="86">
        <f t="shared" si="8"/>
        <v>0</v>
      </c>
      <c r="J127" s="24">
        <v>0.23</v>
      </c>
    </row>
    <row r="128" spans="2:10" ht="14" x14ac:dyDescent="0.15">
      <c r="B128" s="4" t="s">
        <v>288</v>
      </c>
      <c r="C128" s="20" t="s">
        <v>538</v>
      </c>
      <c r="D128" s="21"/>
      <c r="E128" s="81">
        <f t="shared" si="10"/>
        <v>46.861788617886177</v>
      </c>
      <c r="F128" s="23">
        <v>57.64</v>
      </c>
      <c r="G128" s="94"/>
      <c r="H128" s="81">
        <f t="shared" si="7"/>
        <v>0</v>
      </c>
      <c r="I128" s="86">
        <f t="shared" si="8"/>
        <v>0</v>
      </c>
      <c r="J128" s="24">
        <v>0.23</v>
      </c>
    </row>
    <row r="129" spans="2:10" ht="14" x14ac:dyDescent="0.15">
      <c r="B129" s="4" t="s">
        <v>289</v>
      </c>
      <c r="C129" s="20" t="s">
        <v>539</v>
      </c>
      <c r="D129" s="21"/>
      <c r="E129" s="81">
        <f t="shared" si="10"/>
        <v>174.1219512195122</v>
      </c>
      <c r="F129" s="23">
        <v>214.17000000000002</v>
      </c>
      <c r="G129" s="94"/>
      <c r="H129" s="81">
        <f t="shared" si="7"/>
        <v>0</v>
      </c>
      <c r="I129" s="86">
        <f t="shared" si="8"/>
        <v>0</v>
      </c>
      <c r="J129" s="24">
        <v>0.23</v>
      </c>
    </row>
    <row r="130" spans="2:10" ht="28" x14ac:dyDescent="0.15">
      <c r="B130" s="4" t="s">
        <v>173</v>
      </c>
      <c r="C130" s="20" t="s">
        <v>540</v>
      </c>
      <c r="D130" s="21"/>
      <c r="E130" s="81">
        <f t="shared" si="10"/>
        <v>466.91869918699194</v>
      </c>
      <c r="F130" s="23">
        <v>574.31000000000006</v>
      </c>
      <c r="G130" s="94"/>
      <c r="H130" s="81">
        <f t="shared" si="7"/>
        <v>0</v>
      </c>
      <c r="I130" s="86">
        <f t="shared" si="8"/>
        <v>0</v>
      </c>
      <c r="J130" s="24">
        <v>0.23</v>
      </c>
    </row>
    <row r="131" spans="2:10" ht="28" x14ac:dyDescent="0.15">
      <c r="B131" s="3" t="s">
        <v>174</v>
      </c>
      <c r="C131" s="20" t="s">
        <v>541</v>
      </c>
      <c r="D131" s="21"/>
      <c r="E131" s="81">
        <f t="shared" si="10"/>
        <v>560.73170731707319</v>
      </c>
      <c r="F131" s="23">
        <v>689.7</v>
      </c>
      <c r="G131" s="94"/>
      <c r="H131" s="81">
        <f t="shared" si="7"/>
        <v>0</v>
      </c>
      <c r="I131" s="86">
        <f t="shared" si="8"/>
        <v>0</v>
      </c>
      <c r="J131" s="24">
        <v>0.23</v>
      </c>
    </row>
    <row r="132" spans="2:10" ht="14" x14ac:dyDescent="0.15">
      <c r="B132" s="4" t="s">
        <v>292</v>
      </c>
      <c r="C132" s="20" t="s">
        <v>542</v>
      </c>
      <c r="D132" s="21"/>
      <c r="E132" s="81">
        <f t="shared" si="10"/>
        <v>46.861788617886177</v>
      </c>
      <c r="F132" s="23">
        <v>57.64</v>
      </c>
      <c r="G132" s="94"/>
      <c r="H132" s="81">
        <f t="shared" si="7"/>
        <v>0</v>
      </c>
      <c r="I132" s="86">
        <f t="shared" si="8"/>
        <v>0</v>
      </c>
      <c r="J132" s="24">
        <v>0.23</v>
      </c>
    </row>
    <row r="133" spans="2:10" ht="14" x14ac:dyDescent="0.15">
      <c r="B133" s="4" t="s">
        <v>293</v>
      </c>
      <c r="C133" s="20" t="s">
        <v>543</v>
      </c>
      <c r="D133" s="21"/>
      <c r="E133" s="81">
        <f t="shared" si="10"/>
        <v>46.861788617886177</v>
      </c>
      <c r="F133" s="23">
        <v>57.64</v>
      </c>
      <c r="G133" s="94"/>
      <c r="H133" s="81">
        <f t="shared" si="7"/>
        <v>0</v>
      </c>
      <c r="I133" s="86">
        <f t="shared" si="8"/>
        <v>0</v>
      </c>
      <c r="J133" s="24">
        <v>0.23</v>
      </c>
    </row>
    <row r="134" spans="2:10" ht="14" x14ac:dyDescent="0.15">
      <c r="B134" s="4" t="s">
        <v>294</v>
      </c>
      <c r="C134" s="20" t="s">
        <v>544</v>
      </c>
      <c r="D134" s="21"/>
      <c r="E134" s="81">
        <f t="shared" si="10"/>
        <v>174.1219512195122</v>
      </c>
      <c r="F134" s="23">
        <v>214.17000000000002</v>
      </c>
      <c r="G134" s="94"/>
      <c r="H134" s="81">
        <f t="shared" si="7"/>
        <v>0</v>
      </c>
      <c r="I134" s="86">
        <f t="shared" si="8"/>
        <v>0</v>
      </c>
      <c r="J134" s="24">
        <v>0.23</v>
      </c>
    </row>
    <row r="135" spans="2:10" ht="28" x14ac:dyDescent="0.15">
      <c r="B135" s="4" t="s">
        <v>175</v>
      </c>
      <c r="C135" s="20" t="s">
        <v>545</v>
      </c>
      <c r="D135" s="21"/>
      <c r="E135" s="81">
        <f t="shared" si="10"/>
        <v>466.91869918699194</v>
      </c>
      <c r="F135" s="23">
        <v>574.31000000000006</v>
      </c>
      <c r="G135" s="94"/>
      <c r="H135" s="81">
        <f t="shared" si="7"/>
        <v>0</v>
      </c>
      <c r="I135" s="86">
        <f t="shared" si="8"/>
        <v>0</v>
      </c>
      <c r="J135" s="24">
        <v>0.23</v>
      </c>
    </row>
    <row r="136" spans="2:10" ht="56" x14ac:dyDescent="0.15">
      <c r="B136" s="47"/>
      <c r="C136" s="48" t="s">
        <v>546</v>
      </c>
      <c r="D136" s="21"/>
      <c r="E136" s="22"/>
      <c r="F136" s="49"/>
      <c r="G136" s="77"/>
      <c r="H136" s="81"/>
      <c r="I136" s="86"/>
      <c r="J136" s="50"/>
    </row>
    <row r="137" spans="2:10" ht="14" x14ac:dyDescent="0.15">
      <c r="B137" s="5" t="s">
        <v>154</v>
      </c>
      <c r="C137" s="20" t="s">
        <v>547</v>
      </c>
      <c r="D137" s="21"/>
      <c r="E137" s="81">
        <f t="shared" ref="E137:E200" si="11">F137/(1+J137)</f>
        <v>328.21138211382117</v>
      </c>
      <c r="F137" s="23">
        <v>403.70000000000005</v>
      </c>
      <c r="G137" s="94"/>
      <c r="H137" s="81">
        <f t="shared" si="7"/>
        <v>0</v>
      </c>
      <c r="I137" s="86">
        <f t="shared" si="8"/>
        <v>0</v>
      </c>
      <c r="J137" s="24">
        <v>0.23</v>
      </c>
    </row>
    <row r="138" spans="2:10" ht="14" x14ac:dyDescent="0.15">
      <c r="B138" s="4" t="s">
        <v>99</v>
      </c>
      <c r="C138" s="20" t="s">
        <v>548</v>
      </c>
      <c r="D138" s="25"/>
      <c r="E138" s="81">
        <f t="shared" si="11"/>
        <v>35.59349593495935</v>
      </c>
      <c r="F138" s="23">
        <v>43.78</v>
      </c>
      <c r="G138" s="94"/>
      <c r="H138" s="81">
        <f t="shared" si="7"/>
        <v>0</v>
      </c>
      <c r="I138" s="86">
        <f t="shared" si="8"/>
        <v>0</v>
      </c>
      <c r="J138" s="24">
        <v>0.23</v>
      </c>
    </row>
    <row r="139" spans="2:10" ht="14" x14ac:dyDescent="0.15">
      <c r="B139" s="5" t="s">
        <v>155</v>
      </c>
      <c r="C139" s="20" t="s">
        <v>549</v>
      </c>
      <c r="D139" s="21"/>
      <c r="E139" s="81">
        <f t="shared" si="11"/>
        <v>316.94308943089436</v>
      </c>
      <c r="F139" s="23">
        <v>389.84000000000003</v>
      </c>
      <c r="G139" s="94"/>
      <c r="H139" s="81">
        <f t="shared" ref="H139:H202" si="12">G139*E139</f>
        <v>0</v>
      </c>
      <c r="I139" s="86">
        <f t="shared" ref="I139:I202" si="13">H139*(1+J139)</f>
        <v>0</v>
      </c>
      <c r="J139" s="24">
        <v>0.23</v>
      </c>
    </row>
    <row r="140" spans="2:10" ht="14" x14ac:dyDescent="0.15">
      <c r="B140" s="6" t="s">
        <v>109</v>
      </c>
      <c r="C140" s="20" t="s">
        <v>550</v>
      </c>
      <c r="D140" s="25"/>
      <c r="E140" s="81">
        <f t="shared" si="11"/>
        <v>5.6341463414634152</v>
      </c>
      <c r="F140" s="23">
        <v>6.9300000000000006</v>
      </c>
      <c r="G140" s="94"/>
      <c r="H140" s="81">
        <f t="shared" si="12"/>
        <v>0</v>
      </c>
      <c r="I140" s="86">
        <f t="shared" si="13"/>
        <v>0</v>
      </c>
      <c r="J140" s="24">
        <v>0.23</v>
      </c>
    </row>
    <row r="141" spans="2:10" ht="14" x14ac:dyDescent="0.15">
      <c r="B141" s="6" t="s">
        <v>107</v>
      </c>
      <c r="C141" s="20" t="s">
        <v>551</v>
      </c>
      <c r="D141" s="25"/>
      <c r="E141" s="81">
        <f t="shared" si="11"/>
        <v>18.780487804878049</v>
      </c>
      <c r="F141" s="23">
        <v>23.1</v>
      </c>
      <c r="G141" s="94"/>
      <c r="H141" s="81">
        <f t="shared" si="12"/>
        <v>0</v>
      </c>
      <c r="I141" s="86">
        <f t="shared" si="13"/>
        <v>0</v>
      </c>
      <c r="J141" s="24">
        <v>0.23</v>
      </c>
    </row>
    <row r="142" spans="2:10" ht="14" x14ac:dyDescent="0.15">
      <c r="B142" s="6" t="s">
        <v>108</v>
      </c>
      <c r="C142" s="20" t="s">
        <v>552</v>
      </c>
      <c r="D142" s="25"/>
      <c r="E142" s="81">
        <f t="shared" si="11"/>
        <v>11.26829268292683</v>
      </c>
      <c r="F142" s="23">
        <v>13.860000000000001</v>
      </c>
      <c r="G142" s="94"/>
      <c r="H142" s="81">
        <f t="shared" si="12"/>
        <v>0</v>
      </c>
      <c r="I142" s="86">
        <f t="shared" si="13"/>
        <v>0</v>
      </c>
      <c r="J142" s="24">
        <v>0.23</v>
      </c>
    </row>
    <row r="143" spans="2:10" ht="14" x14ac:dyDescent="0.15">
      <c r="B143" s="5" t="s">
        <v>156</v>
      </c>
      <c r="C143" s="20" t="s">
        <v>553</v>
      </c>
      <c r="D143" s="25"/>
      <c r="E143" s="81">
        <f t="shared" si="11"/>
        <v>223.13008130081306</v>
      </c>
      <c r="F143" s="23">
        <v>274.45000000000005</v>
      </c>
      <c r="G143" s="94"/>
      <c r="H143" s="81">
        <f t="shared" si="12"/>
        <v>0</v>
      </c>
      <c r="I143" s="86">
        <f t="shared" si="13"/>
        <v>0</v>
      </c>
      <c r="J143" s="24">
        <v>0.23</v>
      </c>
    </row>
    <row r="144" spans="2:10" ht="14" x14ac:dyDescent="0.15">
      <c r="B144" s="4" t="s">
        <v>329</v>
      </c>
      <c r="C144" s="20" t="s">
        <v>554</v>
      </c>
      <c r="D144" s="25"/>
      <c r="E144" s="81">
        <f t="shared" si="11"/>
        <v>54.373983739837392</v>
      </c>
      <c r="F144" s="23">
        <v>66.88</v>
      </c>
      <c r="G144" s="94"/>
      <c r="H144" s="81">
        <f t="shared" si="12"/>
        <v>0</v>
      </c>
      <c r="I144" s="86">
        <f t="shared" si="13"/>
        <v>0</v>
      </c>
      <c r="J144" s="24">
        <v>0.23</v>
      </c>
    </row>
    <row r="145" spans="2:10" x14ac:dyDescent="0.15">
      <c r="B145" s="5" t="s">
        <v>157</v>
      </c>
      <c r="C145" s="37" t="s">
        <v>555</v>
      </c>
      <c r="D145" s="44" t="s">
        <v>459</v>
      </c>
      <c r="E145" s="81">
        <f t="shared" si="11"/>
        <v>748.26829268292693</v>
      </c>
      <c r="F145" s="23">
        <v>920.37000000000012</v>
      </c>
      <c r="G145" s="94"/>
      <c r="H145" s="81">
        <f t="shared" si="12"/>
        <v>0</v>
      </c>
      <c r="I145" s="86">
        <f t="shared" si="13"/>
        <v>0</v>
      </c>
      <c r="J145" s="24">
        <v>0.23</v>
      </c>
    </row>
    <row r="146" spans="2:10" ht="14" x14ac:dyDescent="0.15">
      <c r="B146" s="5" t="s">
        <v>158</v>
      </c>
      <c r="C146" s="20" t="s">
        <v>556</v>
      </c>
      <c r="D146" s="21"/>
      <c r="E146" s="81">
        <f t="shared" si="11"/>
        <v>260.69105691056916</v>
      </c>
      <c r="F146" s="23">
        <v>320.65000000000003</v>
      </c>
      <c r="G146" s="94"/>
      <c r="H146" s="81">
        <f t="shared" si="12"/>
        <v>0</v>
      </c>
      <c r="I146" s="86">
        <f t="shared" si="13"/>
        <v>0</v>
      </c>
      <c r="J146" s="24">
        <v>0.23</v>
      </c>
    </row>
    <row r="147" spans="2:10" ht="14" x14ac:dyDescent="0.15">
      <c r="B147" s="6" t="s">
        <v>311</v>
      </c>
      <c r="C147" s="20" t="s">
        <v>557</v>
      </c>
      <c r="D147" s="21"/>
      <c r="E147" s="81">
        <f t="shared" si="11"/>
        <v>63.764227642276431</v>
      </c>
      <c r="F147" s="23">
        <v>78.430000000000007</v>
      </c>
      <c r="G147" s="94"/>
      <c r="H147" s="81">
        <f t="shared" si="12"/>
        <v>0</v>
      </c>
      <c r="I147" s="86">
        <f t="shared" si="13"/>
        <v>0</v>
      </c>
      <c r="J147" s="24">
        <v>0.23</v>
      </c>
    </row>
    <row r="148" spans="2:10" ht="14" x14ac:dyDescent="0.15">
      <c r="B148" s="6" t="s">
        <v>28</v>
      </c>
      <c r="C148" s="20" t="s">
        <v>558</v>
      </c>
      <c r="D148" s="21"/>
      <c r="E148" s="81">
        <f t="shared" si="11"/>
        <v>18.780487804878049</v>
      </c>
      <c r="F148" s="23">
        <v>23.1</v>
      </c>
      <c r="G148" s="94"/>
      <c r="H148" s="81">
        <f t="shared" si="12"/>
        <v>0</v>
      </c>
      <c r="I148" s="86">
        <f t="shared" si="13"/>
        <v>0</v>
      </c>
      <c r="J148" s="24">
        <v>0.23</v>
      </c>
    </row>
    <row r="149" spans="2:10" ht="14" x14ac:dyDescent="0.15">
      <c r="B149" s="4" t="s">
        <v>159</v>
      </c>
      <c r="C149" s="20" t="s">
        <v>559</v>
      </c>
      <c r="D149" s="21"/>
      <c r="E149" s="81">
        <f t="shared" si="11"/>
        <v>155.60975609756099</v>
      </c>
      <c r="F149" s="23">
        <v>191.4</v>
      </c>
      <c r="G149" s="94"/>
      <c r="H149" s="81">
        <f t="shared" si="12"/>
        <v>0</v>
      </c>
      <c r="I149" s="86">
        <f t="shared" si="13"/>
        <v>0</v>
      </c>
      <c r="J149" s="24">
        <v>0.23</v>
      </c>
    </row>
    <row r="150" spans="2:10" ht="14" x14ac:dyDescent="0.15">
      <c r="B150" s="4" t="s">
        <v>312</v>
      </c>
      <c r="C150" s="20" t="s">
        <v>560</v>
      </c>
      <c r="D150" s="21"/>
      <c r="E150" s="81">
        <f t="shared" si="11"/>
        <v>46.861788617886177</v>
      </c>
      <c r="F150" s="23">
        <v>57.64</v>
      </c>
      <c r="G150" s="94"/>
      <c r="H150" s="81">
        <f t="shared" si="12"/>
        <v>0</v>
      </c>
      <c r="I150" s="86">
        <f t="shared" si="13"/>
        <v>0</v>
      </c>
      <c r="J150" s="24">
        <v>0.23</v>
      </c>
    </row>
    <row r="151" spans="2:10" ht="14" x14ac:dyDescent="0.15">
      <c r="B151" s="5" t="s">
        <v>161</v>
      </c>
      <c r="C151" s="20" t="s">
        <v>561</v>
      </c>
      <c r="D151" s="21"/>
      <c r="E151" s="81">
        <f t="shared" si="11"/>
        <v>196.92682926829269</v>
      </c>
      <c r="F151" s="23">
        <v>242.22</v>
      </c>
      <c r="G151" s="94"/>
      <c r="H151" s="81">
        <f t="shared" si="12"/>
        <v>0</v>
      </c>
      <c r="I151" s="86">
        <f t="shared" si="13"/>
        <v>0</v>
      </c>
      <c r="J151" s="24">
        <v>0.23</v>
      </c>
    </row>
    <row r="152" spans="2:10" ht="14" x14ac:dyDescent="0.15">
      <c r="B152" s="6" t="s">
        <v>318</v>
      </c>
      <c r="C152" s="20" t="s">
        <v>562</v>
      </c>
      <c r="D152" s="21"/>
      <c r="E152" s="81">
        <f t="shared" si="11"/>
        <v>3.7560975609756104</v>
      </c>
      <c r="F152" s="23">
        <v>4.620000000000001</v>
      </c>
      <c r="G152" s="94"/>
      <c r="H152" s="81">
        <f t="shared" si="12"/>
        <v>0</v>
      </c>
      <c r="I152" s="86">
        <f t="shared" si="13"/>
        <v>0</v>
      </c>
      <c r="J152" s="24">
        <v>0.23</v>
      </c>
    </row>
    <row r="153" spans="2:10" ht="14" x14ac:dyDescent="0.15">
      <c r="B153" s="6" t="s">
        <v>215</v>
      </c>
      <c r="C153" s="20" t="s">
        <v>563</v>
      </c>
      <c r="D153" s="21"/>
      <c r="E153" s="81">
        <f t="shared" si="11"/>
        <v>13.146341463414636</v>
      </c>
      <c r="F153" s="23">
        <v>16.170000000000002</v>
      </c>
      <c r="G153" s="94"/>
      <c r="H153" s="81">
        <f t="shared" si="12"/>
        <v>0</v>
      </c>
      <c r="I153" s="86">
        <f t="shared" si="13"/>
        <v>0</v>
      </c>
      <c r="J153" s="24">
        <v>0.23</v>
      </c>
    </row>
    <row r="154" spans="2:10" ht="14" x14ac:dyDescent="0.15">
      <c r="B154" s="5" t="s">
        <v>162</v>
      </c>
      <c r="C154" s="20" t="s">
        <v>564</v>
      </c>
      <c r="D154" s="21"/>
      <c r="E154" s="81">
        <f t="shared" si="11"/>
        <v>298.16260162601628</v>
      </c>
      <c r="F154" s="23">
        <v>366.74</v>
      </c>
      <c r="G154" s="94"/>
      <c r="H154" s="81">
        <f t="shared" si="12"/>
        <v>0</v>
      </c>
      <c r="I154" s="86">
        <f t="shared" si="13"/>
        <v>0</v>
      </c>
      <c r="J154" s="24">
        <v>0.23</v>
      </c>
    </row>
    <row r="155" spans="2:10" ht="14" x14ac:dyDescent="0.15">
      <c r="B155" s="4" t="s">
        <v>312</v>
      </c>
      <c r="C155" s="20" t="s">
        <v>560</v>
      </c>
      <c r="D155" s="25"/>
      <c r="E155" s="81">
        <f t="shared" si="11"/>
        <v>46.861788617886177</v>
      </c>
      <c r="F155" s="23">
        <v>57.64</v>
      </c>
      <c r="G155" s="94"/>
      <c r="H155" s="81">
        <f t="shared" si="12"/>
        <v>0</v>
      </c>
      <c r="I155" s="86">
        <f t="shared" si="13"/>
        <v>0</v>
      </c>
      <c r="J155" s="24">
        <v>0.23</v>
      </c>
    </row>
    <row r="156" spans="2:10" ht="14" x14ac:dyDescent="0.15">
      <c r="B156" s="4" t="s">
        <v>311</v>
      </c>
      <c r="C156" s="20" t="s">
        <v>557</v>
      </c>
      <c r="D156" s="25"/>
      <c r="E156" s="81">
        <f t="shared" si="11"/>
        <v>63.764227642276431</v>
      </c>
      <c r="F156" s="23">
        <v>78.430000000000007</v>
      </c>
      <c r="G156" s="94"/>
      <c r="H156" s="81">
        <f t="shared" si="12"/>
        <v>0</v>
      </c>
      <c r="I156" s="86">
        <f t="shared" si="13"/>
        <v>0</v>
      </c>
      <c r="J156" s="24">
        <v>0.23</v>
      </c>
    </row>
    <row r="157" spans="2:10" ht="14" x14ac:dyDescent="0.15">
      <c r="B157" s="4" t="s">
        <v>28</v>
      </c>
      <c r="C157" s="20" t="s">
        <v>558</v>
      </c>
      <c r="D157" s="25"/>
      <c r="E157" s="81">
        <f t="shared" si="11"/>
        <v>18.780487804878049</v>
      </c>
      <c r="F157" s="23">
        <v>23.1</v>
      </c>
      <c r="G157" s="94"/>
      <c r="H157" s="81">
        <f t="shared" si="12"/>
        <v>0</v>
      </c>
      <c r="I157" s="86">
        <f t="shared" si="13"/>
        <v>0</v>
      </c>
      <c r="J157" s="24">
        <v>0.23</v>
      </c>
    </row>
    <row r="158" spans="2:10" ht="14" x14ac:dyDescent="0.15">
      <c r="B158" s="4" t="s">
        <v>163</v>
      </c>
      <c r="C158" s="20" t="s">
        <v>565</v>
      </c>
      <c r="D158" s="21"/>
      <c r="E158" s="81">
        <f t="shared" si="11"/>
        <v>176.26829268292684</v>
      </c>
      <c r="F158" s="23">
        <v>216.81</v>
      </c>
      <c r="G158" s="94"/>
      <c r="H158" s="81">
        <f t="shared" si="12"/>
        <v>0</v>
      </c>
      <c r="I158" s="86">
        <f t="shared" si="13"/>
        <v>0</v>
      </c>
      <c r="J158" s="24">
        <v>0.23</v>
      </c>
    </row>
    <row r="159" spans="2:10" ht="14" x14ac:dyDescent="0.15">
      <c r="B159" s="5" t="s">
        <v>164</v>
      </c>
      <c r="C159" s="20" t="s">
        <v>566</v>
      </c>
      <c r="D159" s="25"/>
      <c r="E159" s="81">
        <f t="shared" si="11"/>
        <v>253.17886178861792</v>
      </c>
      <c r="F159" s="23">
        <v>311.41000000000003</v>
      </c>
      <c r="G159" s="94"/>
      <c r="H159" s="81">
        <f t="shared" si="12"/>
        <v>0</v>
      </c>
      <c r="I159" s="86">
        <f t="shared" si="13"/>
        <v>0</v>
      </c>
      <c r="J159" s="24">
        <v>0.23</v>
      </c>
    </row>
    <row r="160" spans="2:10" ht="14" x14ac:dyDescent="0.15">
      <c r="B160" s="5" t="s">
        <v>168</v>
      </c>
      <c r="C160" s="20" t="s">
        <v>567</v>
      </c>
      <c r="D160" s="25"/>
      <c r="E160" s="81">
        <f t="shared" si="11"/>
        <v>185.65853658536588</v>
      </c>
      <c r="F160" s="23">
        <v>228.36</v>
      </c>
      <c r="G160" s="94"/>
      <c r="H160" s="81">
        <f t="shared" si="12"/>
        <v>0</v>
      </c>
      <c r="I160" s="86">
        <f t="shared" si="13"/>
        <v>0</v>
      </c>
      <c r="J160" s="24">
        <v>0.23</v>
      </c>
    </row>
    <row r="161" spans="2:10" ht="14" x14ac:dyDescent="0.15">
      <c r="B161" s="5" t="s">
        <v>169</v>
      </c>
      <c r="C161" s="20" t="s">
        <v>568</v>
      </c>
      <c r="D161" s="25"/>
      <c r="E161" s="81">
        <f t="shared" si="11"/>
        <v>241.91056910569108</v>
      </c>
      <c r="F161" s="23">
        <v>297.55</v>
      </c>
      <c r="G161" s="94"/>
      <c r="H161" s="81">
        <f t="shared" si="12"/>
        <v>0</v>
      </c>
      <c r="I161" s="86">
        <f t="shared" si="13"/>
        <v>0</v>
      </c>
      <c r="J161" s="24">
        <v>0.23</v>
      </c>
    </row>
    <row r="162" spans="2:10" ht="14" x14ac:dyDescent="0.15">
      <c r="B162" s="5" t="s">
        <v>170</v>
      </c>
      <c r="C162" s="20" t="s">
        <v>569</v>
      </c>
      <c r="D162" s="21"/>
      <c r="E162" s="81">
        <f t="shared" si="11"/>
        <v>1132.7317073170732</v>
      </c>
      <c r="F162" s="23">
        <v>1393.26</v>
      </c>
      <c r="G162" s="94"/>
      <c r="H162" s="81">
        <f t="shared" si="12"/>
        <v>0</v>
      </c>
      <c r="I162" s="86">
        <f t="shared" si="13"/>
        <v>0</v>
      </c>
      <c r="J162" s="24">
        <v>0.23</v>
      </c>
    </row>
    <row r="163" spans="2:10" ht="14" x14ac:dyDescent="0.15">
      <c r="B163" s="4" t="s">
        <v>274</v>
      </c>
      <c r="C163" s="20" t="s">
        <v>570</v>
      </c>
      <c r="D163" s="21"/>
      <c r="E163" s="81">
        <f t="shared" si="11"/>
        <v>44.983739837398375</v>
      </c>
      <c r="F163" s="23">
        <v>55.33</v>
      </c>
      <c r="G163" s="94"/>
      <c r="H163" s="81">
        <f t="shared" si="12"/>
        <v>0</v>
      </c>
      <c r="I163" s="86">
        <f t="shared" si="13"/>
        <v>0</v>
      </c>
      <c r="J163" s="24">
        <v>0.23</v>
      </c>
    </row>
    <row r="164" spans="2:10" ht="14" x14ac:dyDescent="0.15">
      <c r="B164" s="5" t="s">
        <v>171</v>
      </c>
      <c r="C164" s="20" t="s">
        <v>571</v>
      </c>
      <c r="D164" s="21"/>
      <c r="E164" s="81">
        <f t="shared" si="11"/>
        <v>11.26829268292683</v>
      </c>
      <c r="F164" s="23">
        <v>13.860000000000001</v>
      </c>
      <c r="G164" s="94"/>
      <c r="H164" s="81">
        <f t="shared" si="12"/>
        <v>0</v>
      </c>
      <c r="I164" s="86">
        <f t="shared" si="13"/>
        <v>0</v>
      </c>
      <c r="J164" s="24">
        <v>0.23</v>
      </c>
    </row>
    <row r="165" spans="2:10" ht="14" x14ac:dyDescent="0.15">
      <c r="B165" s="5" t="s">
        <v>176</v>
      </c>
      <c r="C165" s="20" t="s">
        <v>572</v>
      </c>
      <c r="D165" s="21"/>
      <c r="E165" s="81">
        <f t="shared" si="11"/>
        <v>185.65853658536588</v>
      </c>
      <c r="F165" s="23">
        <v>228.36</v>
      </c>
      <c r="G165" s="94"/>
      <c r="H165" s="81">
        <f t="shared" si="12"/>
        <v>0</v>
      </c>
      <c r="I165" s="86">
        <f t="shared" si="13"/>
        <v>0</v>
      </c>
      <c r="J165" s="24">
        <v>0.23</v>
      </c>
    </row>
    <row r="166" spans="2:10" ht="14" x14ac:dyDescent="0.15">
      <c r="B166" s="5" t="s">
        <v>177</v>
      </c>
      <c r="C166" s="20" t="s">
        <v>573</v>
      </c>
      <c r="D166" s="21"/>
      <c r="E166" s="81">
        <f t="shared" si="11"/>
        <v>410.66666666666669</v>
      </c>
      <c r="F166" s="23">
        <v>505.12</v>
      </c>
      <c r="G166" s="94"/>
      <c r="H166" s="81">
        <f t="shared" si="12"/>
        <v>0</v>
      </c>
      <c r="I166" s="86">
        <f t="shared" si="13"/>
        <v>0</v>
      </c>
      <c r="J166" s="24">
        <v>0.23</v>
      </c>
    </row>
    <row r="167" spans="2:10" ht="16" x14ac:dyDescent="0.15">
      <c r="B167" s="6" t="s">
        <v>16</v>
      </c>
      <c r="C167" s="20" t="s">
        <v>502</v>
      </c>
      <c r="D167" s="21"/>
      <c r="E167" s="81">
        <f t="shared" si="11"/>
        <v>41.22764227642277</v>
      </c>
      <c r="F167" s="23">
        <v>50.710000000000008</v>
      </c>
      <c r="G167" s="94"/>
      <c r="H167" s="81">
        <f t="shared" si="12"/>
        <v>0</v>
      </c>
      <c r="I167" s="86">
        <f t="shared" si="13"/>
        <v>0</v>
      </c>
      <c r="J167" s="24">
        <v>0.23</v>
      </c>
    </row>
    <row r="168" spans="2:10" ht="16" x14ac:dyDescent="0.15">
      <c r="B168" s="6" t="s">
        <v>17</v>
      </c>
      <c r="C168" s="20" t="s">
        <v>503</v>
      </c>
      <c r="D168" s="21"/>
      <c r="E168" s="81">
        <f t="shared" si="11"/>
        <v>16.902439024390244</v>
      </c>
      <c r="F168" s="23">
        <v>20.79</v>
      </c>
      <c r="G168" s="94"/>
      <c r="H168" s="81">
        <f t="shared" si="12"/>
        <v>0</v>
      </c>
      <c r="I168" s="86">
        <f t="shared" si="13"/>
        <v>0</v>
      </c>
      <c r="J168" s="24">
        <v>0.23</v>
      </c>
    </row>
    <row r="169" spans="2:10" ht="14" x14ac:dyDescent="0.15">
      <c r="B169" s="5" t="s">
        <v>178</v>
      </c>
      <c r="C169" s="20" t="s">
        <v>574</v>
      </c>
      <c r="D169" s="21"/>
      <c r="E169" s="81">
        <f t="shared" si="11"/>
        <v>721.97560975609758</v>
      </c>
      <c r="F169" s="23">
        <v>888.03</v>
      </c>
      <c r="G169" s="94"/>
      <c r="H169" s="81">
        <f t="shared" si="12"/>
        <v>0</v>
      </c>
      <c r="I169" s="86">
        <f t="shared" si="13"/>
        <v>0</v>
      </c>
      <c r="J169" s="24">
        <v>0.23</v>
      </c>
    </row>
    <row r="170" spans="2:10" ht="14" x14ac:dyDescent="0.15">
      <c r="B170" s="4" t="s">
        <v>179</v>
      </c>
      <c r="C170" s="20" t="s">
        <v>575</v>
      </c>
      <c r="D170" s="25"/>
      <c r="E170" s="81">
        <f t="shared" si="11"/>
        <v>148.1869918699187</v>
      </c>
      <c r="F170" s="23">
        <v>182.27</v>
      </c>
      <c r="G170" s="94"/>
      <c r="H170" s="81">
        <f t="shared" si="12"/>
        <v>0</v>
      </c>
      <c r="I170" s="86">
        <f t="shared" si="13"/>
        <v>0</v>
      </c>
      <c r="J170" s="24">
        <v>0.23</v>
      </c>
    </row>
    <row r="171" spans="2:10" ht="16" x14ac:dyDescent="0.15">
      <c r="B171" s="4" t="s">
        <v>317</v>
      </c>
      <c r="C171" s="20" t="s">
        <v>576</v>
      </c>
      <c r="D171" s="21"/>
      <c r="E171" s="81">
        <f t="shared" si="11"/>
        <v>91.934959349593512</v>
      </c>
      <c r="F171" s="23">
        <v>113.08000000000001</v>
      </c>
      <c r="G171" s="94"/>
      <c r="H171" s="81">
        <f t="shared" si="12"/>
        <v>0</v>
      </c>
      <c r="I171" s="86">
        <f t="shared" si="13"/>
        <v>0</v>
      </c>
      <c r="J171" s="24">
        <v>0.23</v>
      </c>
    </row>
    <row r="172" spans="2:10" ht="14" x14ac:dyDescent="0.15">
      <c r="B172" s="5" t="s">
        <v>180</v>
      </c>
      <c r="C172" s="20" t="s">
        <v>577</v>
      </c>
      <c r="D172" s="21"/>
      <c r="E172" s="81">
        <f t="shared" si="11"/>
        <v>223.13008130081306</v>
      </c>
      <c r="F172" s="23">
        <v>274.45000000000005</v>
      </c>
      <c r="G172" s="94"/>
      <c r="H172" s="81">
        <f t="shared" si="12"/>
        <v>0</v>
      </c>
      <c r="I172" s="86">
        <f t="shared" si="13"/>
        <v>0</v>
      </c>
      <c r="J172" s="24">
        <v>0.23</v>
      </c>
    </row>
    <row r="173" spans="2:10" ht="14" x14ac:dyDescent="0.15">
      <c r="B173" s="4" t="s">
        <v>312</v>
      </c>
      <c r="C173" s="20" t="s">
        <v>560</v>
      </c>
      <c r="D173" s="25"/>
      <c r="E173" s="81">
        <f t="shared" si="11"/>
        <v>46.861788617886177</v>
      </c>
      <c r="F173" s="23">
        <v>57.64</v>
      </c>
      <c r="G173" s="94"/>
      <c r="H173" s="81">
        <f t="shared" si="12"/>
        <v>0</v>
      </c>
      <c r="I173" s="86">
        <f t="shared" si="13"/>
        <v>0</v>
      </c>
      <c r="J173" s="24">
        <v>0.23</v>
      </c>
    </row>
    <row r="174" spans="2:10" ht="14" x14ac:dyDescent="0.15">
      <c r="B174" s="4" t="s">
        <v>181</v>
      </c>
      <c r="C174" s="20" t="s">
        <v>578</v>
      </c>
      <c r="D174" s="25"/>
      <c r="E174" s="81">
        <f t="shared" si="11"/>
        <v>110.62601626016261</v>
      </c>
      <c r="F174" s="23">
        <v>136.07000000000002</v>
      </c>
      <c r="G174" s="94"/>
      <c r="H174" s="81">
        <f t="shared" si="12"/>
        <v>0</v>
      </c>
      <c r="I174" s="86">
        <f t="shared" si="13"/>
        <v>0</v>
      </c>
      <c r="J174" s="24">
        <v>0.23</v>
      </c>
    </row>
    <row r="175" spans="2:10" ht="14" x14ac:dyDescent="0.15">
      <c r="B175" s="5" t="s">
        <v>182</v>
      </c>
      <c r="C175" s="20" t="s">
        <v>579</v>
      </c>
      <c r="D175" s="25"/>
      <c r="E175" s="81">
        <f t="shared" si="11"/>
        <v>560.73170731707319</v>
      </c>
      <c r="F175" s="23">
        <v>689.7</v>
      </c>
      <c r="G175" s="94"/>
      <c r="H175" s="81">
        <f t="shared" si="12"/>
        <v>0</v>
      </c>
      <c r="I175" s="86">
        <f t="shared" si="13"/>
        <v>0</v>
      </c>
      <c r="J175" s="24">
        <v>0.23</v>
      </c>
    </row>
    <row r="176" spans="2:10" ht="14" x14ac:dyDescent="0.15">
      <c r="B176" s="5" t="s">
        <v>183</v>
      </c>
      <c r="C176" s="20" t="s">
        <v>580</v>
      </c>
      <c r="D176" s="25"/>
      <c r="E176" s="81">
        <f t="shared" si="11"/>
        <v>204.4390243902439</v>
      </c>
      <c r="F176" s="23">
        <v>251.46</v>
      </c>
      <c r="G176" s="94"/>
      <c r="H176" s="81">
        <f t="shared" si="12"/>
        <v>0</v>
      </c>
      <c r="I176" s="86">
        <f t="shared" si="13"/>
        <v>0</v>
      </c>
      <c r="J176" s="24">
        <v>0.23</v>
      </c>
    </row>
    <row r="177" spans="2:10" ht="14" x14ac:dyDescent="0.15">
      <c r="B177" s="6" t="s">
        <v>311</v>
      </c>
      <c r="C177" s="20" t="s">
        <v>557</v>
      </c>
      <c r="D177" s="21"/>
      <c r="E177" s="81">
        <f t="shared" si="11"/>
        <v>63.764227642276431</v>
      </c>
      <c r="F177" s="23">
        <v>78.430000000000007</v>
      </c>
      <c r="G177" s="94"/>
      <c r="H177" s="81">
        <f t="shared" si="12"/>
        <v>0</v>
      </c>
      <c r="I177" s="86">
        <f t="shared" si="13"/>
        <v>0</v>
      </c>
      <c r="J177" s="24">
        <v>0.23</v>
      </c>
    </row>
    <row r="178" spans="2:10" ht="14" x14ac:dyDescent="0.15">
      <c r="B178" s="6" t="s">
        <v>28</v>
      </c>
      <c r="C178" s="20" t="s">
        <v>558</v>
      </c>
      <c r="D178" s="21"/>
      <c r="E178" s="81">
        <f t="shared" si="11"/>
        <v>18.780487804878049</v>
      </c>
      <c r="F178" s="23">
        <v>23.1</v>
      </c>
      <c r="G178" s="94"/>
      <c r="H178" s="81">
        <f t="shared" si="12"/>
        <v>0</v>
      </c>
      <c r="I178" s="86">
        <f t="shared" si="13"/>
        <v>0</v>
      </c>
      <c r="J178" s="24">
        <v>0.23</v>
      </c>
    </row>
    <row r="179" spans="2:10" ht="14" x14ac:dyDescent="0.15">
      <c r="B179" s="4" t="s">
        <v>312</v>
      </c>
      <c r="C179" s="20" t="s">
        <v>560</v>
      </c>
      <c r="D179" s="21"/>
      <c r="E179" s="81">
        <f t="shared" si="11"/>
        <v>46.861788617886177</v>
      </c>
      <c r="F179" s="23">
        <v>57.64</v>
      </c>
      <c r="G179" s="94"/>
      <c r="H179" s="81">
        <f t="shared" si="12"/>
        <v>0</v>
      </c>
      <c r="I179" s="86">
        <f t="shared" si="13"/>
        <v>0</v>
      </c>
      <c r="J179" s="24">
        <v>0.23</v>
      </c>
    </row>
    <row r="180" spans="2:10" ht="14" x14ac:dyDescent="0.15">
      <c r="B180" s="4" t="s">
        <v>184</v>
      </c>
      <c r="C180" s="20" t="s">
        <v>581</v>
      </c>
      <c r="D180" s="21"/>
      <c r="E180" s="81">
        <f t="shared" si="11"/>
        <v>93.723577235772353</v>
      </c>
      <c r="F180" s="23">
        <v>115.28</v>
      </c>
      <c r="G180" s="94"/>
      <c r="H180" s="81">
        <f t="shared" si="12"/>
        <v>0</v>
      </c>
      <c r="I180" s="86">
        <f t="shared" si="13"/>
        <v>0</v>
      </c>
      <c r="J180" s="24">
        <v>0.23</v>
      </c>
    </row>
    <row r="181" spans="2:10" ht="14" x14ac:dyDescent="0.15">
      <c r="B181" s="5" t="s">
        <v>186</v>
      </c>
      <c r="C181" s="20" t="s">
        <v>582</v>
      </c>
      <c r="D181" s="21"/>
      <c r="E181" s="81">
        <f t="shared" si="11"/>
        <v>1022.0162601626017</v>
      </c>
      <c r="F181" s="23">
        <v>1257.0800000000002</v>
      </c>
      <c r="G181" s="94"/>
      <c r="H181" s="81">
        <f t="shared" si="12"/>
        <v>0</v>
      </c>
      <c r="I181" s="86">
        <f t="shared" si="13"/>
        <v>0</v>
      </c>
      <c r="J181" s="24">
        <v>0.23</v>
      </c>
    </row>
    <row r="182" spans="2:10" ht="14" x14ac:dyDescent="0.15">
      <c r="B182" s="4" t="s">
        <v>39</v>
      </c>
      <c r="C182" s="20" t="s">
        <v>583</v>
      </c>
      <c r="D182" s="21"/>
      <c r="E182" s="81">
        <f t="shared" si="11"/>
        <v>129.40650406504065</v>
      </c>
      <c r="F182" s="23">
        <v>159.16999999999999</v>
      </c>
      <c r="G182" s="94"/>
      <c r="H182" s="81">
        <f t="shared" si="12"/>
        <v>0</v>
      </c>
      <c r="I182" s="86">
        <f t="shared" si="13"/>
        <v>0</v>
      </c>
      <c r="J182" s="24">
        <v>0.23</v>
      </c>
    </row>
    <row r="183" spans="2:10" ht="14" x14ac:dyDescent="0.15">
      <c r="B183" s="5" t="s">
        <v>187</v>
      </c>
      <c r="C183" s="20" t="s">
        <v>584</v>
      </c>
      <c r="D183" s="21"/>
      <c r="E183" s="81">
        <f t="shared" si="11"/>
        <v>560.73170731707319</v>
      </c>
      <c r="F183" s="23">
        <v>689.7</v>
      </c>
      <c r="G183" s="94"/>
      <c r="H183" s="81">
        <f t="shared" si="12"/>
        <v>0</v>
      </c>
      <c r="I183" s="86">
        <f t="shared" si="13"/>
        <v>0</v>
      </c>
      <c r="J183" s="24">
        <v>0.23</v>
      </c>
    </row>
    <row r="184" spans="2:10" ht="14" x14ac:dyDescent="0.15">
      <c r="B184" s="5" t="s">
        <v>188</v>
      </c>
      <c r="C184" s="20" t="s">
        <v>585</v>
      </c>
      <c r="D184" s="21"/>
      <c r="E184" s="81">
        <f t="shared" si="11"/>
        <v>204.4390243902439</v>
      </c>
      <c r="F184" s="23">
        <v>251.46</v>
      </c>
      <c r="G184" s="94"/>
      <c r="H184" s="81">
        <f t="shared" si="12"/>
        <v>0</v>
      </c>
      <c r="I184" s="86">
        <f t="shared" si="13"/>
        <v>0</v>
      </c>
      <c r="J184" s="24">
        <v>0.23</v>
      </c>
    </row>
    <row r="185" spans="2:10" ht="14" x14ac:dyDescent="0.15">
      <c r="B185" s="6" t="s">
        <v>102</v>
      </c>
      <c r="C185" s="20" t="s">
        <v>586</v>
      </c>
      <c r="D185" s="21"/>
      <c r="E185" s="81">
        <f t="shared" si="11"/>
        <v>241.91056910569108</v>
      </c>
      <c r="F185" s="23">
        <v>297.55</v>
      </c>
      <c r="G185" s="94"/>
      <c r="H185" s="81">
        <f t="shared" si="12"/>
        <v>0</v>
      </c>
      <c r="I185" s="86">
        <f t="shared" si="13"/>
        <v>0</v>
      </c>
      <c r="J185" s="24">
        <v>0.23</v>
      </c>
    </row>
    <row r="186" spans="2:10" ht="16" customHeight="1" x14ac:dyDescent="0.15">
      <c r="B186" s="6" t="s">
        <v>231</v>
      </c>
      <c r="C186" s="20" t="s">
        <v>587</v>
      </c>
      <c r="D186" s="21"/>
      <c r="E186" s="81">
        <f t="shared" si="11"/>
        <v>579.51219512195132</v>
      </c>
      <c r="F186" s="23">
        <v>712.80000000000007</v>
      </c>
      <c r="G186" s="94"/>
      <c r="H186" s="81">
        <f t="shared" si="12"/>
        <v>0</v>
      </c>
      <c r="I186" s="86">
        <f t="shared" si="13"/>
        <v>0</v>
      </c>
      <c r="J186" s="24">
        <v>0.23</v>
      </c>
    </row>
    <row r="187" spans="2:10" ht="14" x14ac:dyDescent="0.15">
      <c r="B187" s="5" t="s">
        <v>189</v>
      </c>
      <c r="C187" s="20" t="s">
        <v>588</v>
      </c>
      <c r="D187" s="21"/>
      <c r="E187" s="81">
        <f t="shared" si="11"/>
        <v>410.66666666666669</v>
      </c>
      <c r="F187" s="23">
        <v>505.12</v>
      </c>
      <c r="G187" s="94"/>
      <c r="H187" s="81">
        <f t="shared" si="12"/>
        <v>0</v>
      </c>
      <c r="I187" s="86">
        <f t="shared" si="13"/>
        <v>0</v>
      </c>
      <c r="J187" s="24">
        <v>0.23</v>
      </c>
    </row>
    <row r="188" spans="2:10" ht="14" x14ac:dyDescent="0.15">
      <c r="B188" s="5" t="s">
        <v>190</v>
      </c>
      <c r="C188" s="20" t="s">
        <v>589</v>
      </c>
      <c r="D188" s="21"/>
      <c r="E188" s="81">
        <f t="shared" si="11"/>
        <v>234.3983739837399</v>
      </c>
      <c r="F188" s="23">
        <v>288.31000000000006</v>
      </c>
      <c r="G188" s="94"/>
      <c r="H188" s="81">
        <f t="shared" si="12"/>
        <v>0</v>
      </c>
      <c r="I188" s="86">
        <f t="shared" si="13"/>
        <v>0</v>
      </c>
      <c r="J188" s="24">
        <v>0.23</v>
      </c>
    </row>
    <row r="189" spans="2:10" ht="14" x14ac:dyDescent="0.15">
      <c r="B189" s="5" t="s">
        <v>191</v>
      </c>
      <c r="C189" s="20" t="s">
        <v>590</v>
      </c>
      <c r="D189" s="21"/>
      <c r="E189" s="81">
        <f t="shared" si="11"/>
        <v>365.6829268292683</v>
      </c>
      <c r="F189" s="23">
        <v>449.79</v>
      </c>
      <c r="G189" s="94"/>
      <c r="H189" s="81">
        <f t="shared" si="12"/>
        <v>0</v>
      </c>
      <c r="I189" s="86">
        <f t="shared" si="13"/>
        <v>0</v>
      </c>
      <c r="J189" s="24">
        <v>0.23</v>
      </c>
    </row>
    <row r="190" spans="2:10" ht="14" x14ac:dyDescent="0.15">
      <c r="B190" s="6" t="s">
        <v>3</v>
      </c>
      <c r="C190" s="20" t="s">
        <v>591</v>
      </c>
      <c r="D190" s="21"/>
      <c r="E190" s="81">
        <f t="shared" si="11"/>
        <v>241.91056910569108</v>
      </c>
      <c r="F190" s="23">
        <v>297.55</v>
      </c>
      <c r="G190" s="94"/>
      <c r="H190" s="81">
        <f t="shared" si="12"/>
        <v>0</v>
      </c>
      <c r="I190" s="86">
        <f t="shared" si="13"/>
        <v>0</v>
      </c>
      <c r="J190" s="24">
        <v>0.23</v>
      </c>
    </row>
    <row r="191" spans="2:10" ht="14" x14ac:dyDescent="0.15">
      <c r="B191" s="6" t="s">
        <v>272</v>
      </c>
      <c r="C191" s="20" t="s">
        <v>592</v>
      </c>
      <c r="D191" s="21"/>
      <c r="E191" s="81">
        <f t="shared" si="11"/>
        <v>22.536585365853661</v>
      </c>
      <c r="F191" s="23">
        <v>27.720000000000002</v>
      </c>
      <c r="G191" s="94"/>
      <c r="H191" s="81">
        <f t="shared" si="12"/>
        <v>0</v>
      </c>
      <c r="I191" s="86">
        <f t="shared" si="13"/>
        <v>0</v>
      </c>
      <c r="J191" s="24">
        <v>0.23</v>
      </c>
    </row>
    <row r="192" spans="2:10" ht="14" x14ac:dyDescent="0.15">
      <c r="B192" s="5" t="s">
        <v>192</v>
      </c>
      <c r="C192" s="20" t="s">
        <v>593</v>
      </c>
      <c r="D192" s="21"/>
      <c r="E192" s="81">
        <f t="shared" si="11"/>
        <v>337.51219512195121</v>
      </c>
      <c r="F192" s="23">
        <v>415.14</v>
      </c>
      <c r="G192" s="94"/>
      <c r="H192" s="81">
        <f t="shared" si="12"/>
        <v>0</v>
      </c>
      <c r="I192" s="86">
        <f t="shared" si="13"/>
        <v>0</v>
      </c>
      <c r="J192" s="24">
        <v>0.23</v>
      </c>
    </row>
    <row r="193" spans="2:10" ht="14" x14ac:dyDescent="0.15">
      <c r="B193" s="5" t="s">
        <v>193</v>
      </c>
      <c r="C193" s="20" t="s">
        <v>594</v>
      </c>
      <c r="D193" s="21"/>
      <c r="E193" s="81">
        <f t="shared" si="11"/>
        <v>279.3821138211382</v>
      </c>
      <c r="F193" s="23">
        <v>343.64</v>
      </c>
      <c r="G193" s="94"/>
      <c r="H193" s="81">
        <f t="shared" si="12"/>
        <v>0</v>
      </c>
      <c r="I193" s="86">
        <f t="shared" si="13"/>
        <v>0</v>
      </c>
      <c r="J193" s="24">
        <v>0.23</v>
      </c>
    </row>
    <row r="194" spans="2:10" ht="14" x14ac:dyDescent="0.15">
      <c r="B194" s="5" t="s">
        <v>194</v>
      </c>
      <c r="C194" s="20" t="s">
        <v>595</v>
      </c>
      <c r="D194" s="21"/>
      <c r="E194" s="81">
        <f t="shared" si="11"/>
        <v>185.65853658536588</v>
      </c>
      <c r="F194" s="23">
        <v>228.36</v>
      </c>
      <c r="G194" s="94"/>
      <c r="H194" s="81">
        <f t="shared" si="12"/>
        <v>0</v>
      </c>
      <c r="I194" s="86">
        <f t="shared" si="13"/>
        <v>0</v>
      </c>
      <c r="J194" s="24">
        <v>0.23</v>
      </c>
    </row>
    <row r="195" spans="2:10" ht="14" x14ac:dyDescent="0.15">
      <c r="B195" s="5" t="s">
        <v>199</v>
      </c>
      <c r="C195" s="20" t="s">
        <v>596</v>
      </c>
      <c r="D195" s="21"/>
      <c r="E195" s="81">
        <f t="shared" si="11"/>
        <v>429.44715447154476</v>
      </c>
      <c r="F195" s="23">
        <v>528.22</v>
      </c>
      <c r="G195" s="94"/>
      <c r="H195" s="81">
        <f t="shared" si="12"/>
        <v>0</v>
      </c>
      <c r="I195" s="86">
        <f t="shared" si="13"/>
        <v>0</v>
      </c>
      <c r="J195" s="24">
        <v>0.23</v>
      </c>
    </row>
    <row r="196" spans="2:10" ht="16" x14ac:dyDescent="0.15">
      <c r="B196" s="6" t="s">
        <v>296</v>
      </c>
      <c r="C196" s="20" t="s">
        <v>597</v>
      </c>
      <c r="D196" s="21"/>
      <c r="E196" s="81">
        <f t="shared" si="11"/>
        <v>15.024390243902442</v>
      </c>
      <c r="F196" s="23">
        <v>18.480000000000004</v>
      </c>
      <c r="G196" s="94"/>
      <c r="H196" s="81">
        <f t="shared" si="12"/>
        <v>0</v>
      </c>
      <c r="I196" s="86">
        <f t="shared" si="13"/>
        <v>0</v>
      </c>
      <c r="J196" s="24">
        <v>0.23</v>
      </c>
    </row>
    <row r="197" spans="2:10" ht="14" x14ac:dyDescent="0.15">
      <c r="B197" s="4" t="s">
        <v>339</v>
      </c>
      <c r="C197" s="20" t="s">
        <v>598</v>
      </c>
      <c r="D197" s="21"/>
      <c r="E197" s="81">
        <f t="shared" si="11"/>
        <v>84.42276422764229</v>
      </c>
      <c r="F197" s="23">
        <v>103.84000000000002</v>
      </c>
      <c r="G197" s="94"/>
      <c r="H197" s="81">
        <f t="shared" si="12"/>
        <v>0</v>
      </c>
      <c r="I197" s="86">
        <f t="shared" si="13"/>
        <v>0</v>
      </c>
      <c r="J197" s="24">
        <v>0.23</v>
      </c>
    </row>
    <row r="198" spans="2:10" ht="14" x14ac:dyDescent="0.15">
      <c r="B198" s="4" t="s">
        <v>340</v>
      </c>
      <c r="C198" s="20" t="s">
        <v>599</v>
      </c>
      <c r="D198" s="21"/>
      <c r="E198" s="81">
        <f t="shared" si="11"/>
        <v>241.91056910569108</v>
      </c>
      <c r="F198" s="23">
        <v>297.55</v>
      </c>
      <c r="G198" s="94"/>
      <c r="H198" s="81">
        <f t="shared" si="12"/>
        <v>0</v>
      </c>
      <c r="I198" s="86">
        <f t="shared" si="13"/>
        <v>0</v>
      </c>
      <c r="J198" s="24">
        <v>0.23</v>
      </c>
    </row>
    <row r="199" spans="2:10" ht="14" x14ac:dyDescent="0.15">
      <c r="B199" s="4" t="s">
        <v>343</v>
      </c>
      <c r="C199" s="20" t="s">
        <v>600</v>
      </c>
      <c r="D199" s="21"/>
      <c r="E199" s="81">
        <f t="shared" si="11"/>
        <v>31.837398373983742</v>
      </c>
      <c r="F199" s="23">
        <v>39.160000000000004</v>
      </c>
      <c r="G199" s="94"/>
      <c r="H199" s="81">
        <f t="shared" si="12"/>
        <v>0</v>
      </c>
      <c r="I199" s="86">
        <f t="shared" si="13"/>
        <v>0</v>
      </c>
      <c r="J199" s="24">
        <v>0.23</v>
      </c>
    </row>
    <row r="200" spans="2:10" ht="14" x14ac:dyDescent="0.15">
      <c r="B200" s="4" t="s">
        <v>342</v>
      </c>
      <c r="C200" s="20" t="s">
        <v>601</v>
      </c>
      <c r="D200" s="21"/>
      <c r="E200" s="81">
        <f t="shared" si="11"/>
        <v>73.154471544715449</v>
      </c>
      <c r="F200" s="23">
        <v>89.98</v>
      </c>
      <c r="G200" s="94"/>
      <c r="H200" s="81">
        <f t="shared" si="12"/>
        <v>0</v>
      </c>
      <c r="I200" s="86">
        <f t="shared" si="13"/>
        <v>0</v>
      </c>
      <c r="J200" s="24">
        <v>0.23</v>
      </c>
    </row>
    <row r="201" spans="2:10" ht="14" x14ac:dyDescent="0.15">
      <c r="B201" s="4" t="s">
        <v>344</v>
      </c>
      <c r="C201" s="20" t="s">
        <v>602</v>
      </c>
      <c r="D201" s="21"/>
      <c r="E201" s="81">
        <f t="shared" ref="E201:E214" si="14">F201/(1+J201)</f>
        <v>18.780487804878049</v>
      </c>
      <c r="F201" s="23">
        <v>23.1</v>
      </c>
      <c r="G201" s="94"/>
      <c r="H201" s="81">
        <f t="shared" si="12"/>
        <v>0</v>
      </c>
      <c r="I201" s="86">
        <f t="shared" si="13"/>
        <v>0</v>
      </c>
      <c r="J201" s="24">
        <v>0.23</v>
      </c>
    </row>
    <row r="202" spans="2:10" ht="14" x14ac:dyDescent="0.15">
      <c r="B202" s="4" t="s">
        <v>345</v>
      </c>
      <c r="C202" s="20" t="s">
        <v>603</v>
      </c>
      <c r="D202" s="21"/>
      <c r="E202" s="81">
        <f t="shared" si="14"/>
        <v>46.861788617886177</v>
      </c>
      <c r="F202" s="23">
        <v>57.64</v>
      </c>
      <c r="G202" s="94"/>
      <c r="H202" s="81">
        <f t="shared" si="12"/>
        <v>0</v>
      </c>
      <c r="I202" s="86">
        <f t="shared" si="13"/>
        <v>0</v>
      </c>
      <c r="J202" s="24">
        <v>0.23</v>
      </c>
    </row>
    <row r="203" spans="2:10" ht="14" x14ac:dyDescent="0.15">
      <c r="B203" s="5" t="s">
        <v>200</v>
      </c>
      <c r="C203" s="20" t="s">
        <v>604</v>
      </c>
      <c r="D203" s="21"/>
      <c r="E203" s="81">
        <f t="shared" si="14"/>
        <v>185.65853658536588</v>
      </c>
      <c r="F203" s="23">
        <v>228.36</v>
      </c>
      <c r="G203" s="94"/>
      <c r="H203" s="81">
        <f t="shared" ref="H203:H266" si="15">G203*E203</f>
        <v>0</v>
      </c>
      <c r="I203" s="86">
        <f t="shared" ref="I203:I266" si="16">H203*(1+J203)</f>
        <v>0</v>
      </c>
      <c r="J203" s="24">
        <v>0.23</v>
      </c>
    </row>
    <row r="204" spans="2:10" ht="14" x14ac:dyDescent="0.15">
      <c r="B204" s="5" t="s">
        <v>202</v>
      </c>
      <c r="C204" s="20" t="s">
        <v>605</v>
      </c>
      <c r="D204" s="21"/>
      <c r="E204" s="81">
        <f t="shared" si="14"/>
        <v>221.25203252032523</v>
      </c>
      <c r="F204" s="23">
        <v>272.14000000000004</v>
      </c>
      <c r="G204" s="94"/>
      <c r="H204" s="81">
        <f t="shared" si="15"/>
        <v>0</v>
      </c>
      <c r="I204" s="86">
        <f t="shared" si="16"/>
        <v>0</v>
      </c>
      <c r="J204" s="24">
        <v>0.23</v>
      </c>
    </row>
    <row r="205" spans="2:10" ht="14" x14ac:dyDescent="0.15">
      <c r="B205" s="5" t="s">
        <v>203</v>
      </c>
      <c r="C205" s="20" t="s">
        <v>606</v>
      </c>
      <c r="D205" s="25"/>
      <c r="E205" s="81">
        <f t="shared" si="14"/>
        <v>148.1869918699187</v>
      </c>
      <c r="F205" s="23">
        <v>182.27</v>
      </c>
      <c r="G205" s="94"/>
      <c r="H205" s="81">
        <f t="shared" si="15"/>
        <v>0</v>
      </c>
      <c r="I205" s="86">
        <f t="shared" si="16"/>
        <v>0</v>
      </c>
      <c r="J205" s="24">
        <v>0.23</v>
      </c>
    </row>
    <row r="206" spans="2:10" ht="14" x14ac:dyDescent="0.15">
      <c r="B206" s="5" t="s">
        <v>204</v>
      </c>
      <c r="C206" s="20" t="s">
        <v>607</v>
      </c>
      <c r="D206" s="21"/>
      <c r="E206" s="81">
        <f t="shared" si="14"/>
        <v>178.14634146341464</v>
      </c>
      <c r="F206" s="23">
        <v>219.12</v>
      </c>
      <c r="G206" s="94"/>
      <c r="H206" s="81">
        <f t="shared" si="15"/>
        <v>0</v>
      </c>
      <c r="I206" s="86">
        <f t="shared" si="16"/>
        <v>0</v>
      </c>
      <c r="J206" s="24">
        <v>0.23</v>
      </c>
    </row>
    <row r="207" spans="2:10" ht="14" x14ac:dyDescent="0.15">
      <c r="B207" s="5" t="s">
        <v>205</v>
      </c>
      <c r="C207" s="20" t="s">
        <v>608</v>
      </c>
      <c r="D207" s="21"/>
      <c r="E207" s="81">
        <f t="shared" si="14"/>
        <v>196.92682926829269</v>
      </c>
      <c r="F207" s="23">
        <v>242.22</v>
      </c>
      <c r="G207" s="94"/>
      <c r="H207" s="81">
        <f t="shared" si="15"/>
        <v>0</v>
      </c>
      <c r="I207" s="86">
        <f t="shared" si="16"/>
        <v>0</v>
      </c>
      <c r="J207" s="24">
        <v>0.23</v>
      </c>
    </row>
    <row r="208" spans="2:10" ht="14" x14ac:dyDescent="0.15">
      <c r="B208" s="4" t="s">
        <v>306</v>
      </c>
      <c r="C208" s="20" t="s">
        <v>609</v>
      </c>
      <c r="D208" s="21"/>
      <c r="E208" s="81">
        <f t="shared" si="14"/>
        <v>18.780487804878049</v>
      </c>
      <c r="F208" s="23">
        <v>23.1</v>
      </c>
      <c r="G208" s="94"/>
      <c r="H208" s="81">
        <f t="shared" si="15"/>
        <v>0</v>
      </c>
      <c r="I208" s="86">
        <f t="shared" si="16"/>
        <v>0</v>
      </c>
      <c r="J208" s="24">
        <v>0.23</v>
      </c>
    </row>
    <row r="209" spans="2:10" ht="14" x14ac:dyDescent="0.15">
      <c r="B209" s="4" t="s">
        <v>252</v>
      </c>
      <c r="C209" s="20" t="s">
        <v>610</v>
      </c>
      <c r="D209" s="21"/>
      <c r="E209" s="81">
        <f t="shared" si="14"/>
        <v>44.983739837398375</v>
      </c>
      <c r="F209" s="23">
        <v>55.33</v>
      </c>
      <c r="G209" s="94"/>
      <c r="H209" s="81">
        <f t="shared" si="15"/>
        <v>0</v>
      </c>
      <c r="I209" s="86">
        <f t="shared" si="16"/>
        <v>0</v>
      </c>
      <c r="J209" s="24">
        <v>0.23</v>
      </c>
    </row>
    <row r="210" spans="2:10" ht="16" customHeight="1" x14ac:dyDescent="0.15">
      <c r="B210" s="5" t="s">
        <v>207</v>
      </c>
      <c r="C210" s="20" t="s">
        <v>611</v>
      </c>
      <c r="D210" s="44" t="s">
        <v>459</v>
      </c>
      <c r="E210" s="81">
        <f t="shared" si="14"/>
        <v>410.66666666666669</v>
      </c>
      <c r="F210" s="23">
        <v>505.12</v>
      </c>
      <c r="G210" s="94"/>
      <c r="H210" s="81">
        <f t="shared" si="15"/>
        <v>0</v>
      </c>
      <c r="I210" s="86">
        <f t="shared" si="16"/>
        <v>0</v>
      </c>
      <c r="J210" s="24">
        <v>0.23</v>
      </c>
    </row>
    <row r="211" spans="2:10" ht="30" customHeight="1" x14ac:dyDescent="0.15">
      <c r="B211" s="51" t="s">
        <v>399</v>
      </c>
      <c r="C211" s="20" t="s">
        <v>612</v>
      </c>
      <c r="D211" s="44" t="s">
        <v>459</v>
      </c>
      <c r="E211" s="81">
        <f t="shared" si="14"/>
        <v>466.91869918699194</v>
      </c>
      <c r="F211" s="23">
        <v>574.31000000000006</v>
      </c>
      <c r="G211" s="94"/>
      <c r="H211" s="81">
        <f t="shared" si="15"/>
        <v>0</v>
      </c>
      <c r="I211" s="86">
        <f t="shared" si="16"/>
        <v>0</v>
      </c>
      <c r="J211" s="24">
        <v>0.23</v>
      </c>
    </row>
    <row r="212" spans="2:10" ht="14" x14ac:dyDescent="0.15">
      <c r="B212" s="5" t="s">
        <v>208</v>
      </c>
      <c r="C212" s="20" t="s">
        <v>613</v>
      </c>
      <c r="D212" s="21"/>
      <c r="E212" s="81">
        <f t="shared" si="14"/>
        <v>260.69105691056916</v>
      </c>
      <c r="F212" s="23">
        <v>320.65000000000003</v>
      </c>
      <c r="G212" s="94"/>
      <c r="H212" s="81">
        <f t="shared" si="15"/>
        <v>0</v>
      </c>
      <c r="I212" s="86">
        <f t="shared" si="16"/>
        <v>0</v>
      </c>
      <c r="J212" s="24">
        <v>0.23</v>
      </c>
    </row>
    <row r="213" spans="2:10" ht="14" x14ac:dyDescent="0.15">
      <c r="B213" s="3" t="s">
        <v>209</v>
      </c>
      <c r="C213" s="20" t="s">
        <v>614</v>
      </c>
      <c r="D213" s="21"/>
      <c r="E213" s="81">
        <f t="shared" si="14"/>
        <v>253.17886178861792</v>
      </c>
      <c r="F213" s="23">
        <v>311.41000000000003</v>
      </c>
      <c r="G213" s="94"/>
      <c r="H213" s="81">
        <f t="shared" si="15"/>
        <v>0</v>
      </c>
      <c r="I213" s="86">
        <f t="shared" si="16"/>
        <v>0</v>
      </c>
      <c r="J213" s="24">
        <v>0.23</v>
      </c>
    </row>
    <row r="214" spans="2:10" ht="14" x14ac:dyDescent="0.15">
      <c r="B214" s="3" t="s">
        <v>210</v>
      </c>
      <c r="C214" s="20" t="s">
        <v>615</v>
      </c>
      <c r="D214" s="21"/>
      <c r="E214" s="81">
        <f t="shared" si="14"/>
        <v>307.55284552845529</v>
      </c>
      <c r="F214" s="23">
        <v>378.29</v>
      </c>
      <c r="G214" s="94"/>
      <c r="H214" s="81">
        <f t="shared" si="15"/>
        <v>0</v>
      </c>
      <c r="I214" s="86">
        <f t="shared" si="16"/>
        <v>0</v>
      </c>
      <c r="J214" s="24">
        <v>0.23</v>
      </c>
    </row>
    <row r="215" spans="2:10" ht="31" x14ac:dyDescent="0.15">
      <c r="B215" s="26"/>
      <c r="C215" s="27" t="s">
        <v>616</v>
      </c>
      <c r="D215" s="35"/>
      <c r="E215" s="29"/>
      <c r="F215" s="30"/>
      <c r="G215" s="78"/>
      <c r="H215" s="87"/>
      <c r="I215" s="88"/>
      <c r="J215" s="31"/>
    </row>
    <row r="216" spans="2:10" ht="14" x14ac:dyDescent="0.15">
      <c r="B216" s="5" t="s">
        <v>213</v>
      </c>
      <c r="C216" s="20" t="s">
        <v>617</v>
      </c>
      <c r="D216" s="25"/>
      <c r="E216" s="81">
        <f t="shared" ref="E216:E217" si="17">F216/(1+J216)</f>
        <v>91.934959349593512</v>
      </c>
      <c r="F216" s="23">
        <v>113.08000000000001</v>
      </c>
      <c r="G216" s="94"/>
      <c r="H216" s="81">
        <f t="shared" si="15"/>
        <v>0</v>
      </c>
      <c r="I216" s="86">
        <f t="shared" si="16"/>
        <v>0</v>
      </c>
      <c r="J216" s="24">
        <v>0.23</v>
      </c>
    </row>
    <row r="217" spans="2:10" ht="14" x14ac:dyDescent="0.15">
      <c r="B217" s="5" t="s">
        <v>212</v>
      </c>
      <c r="C217" s="46" t="s">
        <v>618</v>
      </c>
      <c r="D217" s="25"/>
      <c r="E217" s="81">
        <f t="shared" si="17"/>
        <v>260.69105691056916</v>
      </c>
      <c r="F217" s="23">
        <v>320.65000000000003</v>
      </c>
      <c r="G217" s="94"/>
      <c r="H217" s="81">
        <f t="shared" si="15"/>
        <v>0</v>
      </c>
      <c r="I217" s="86">
        <f t="shared" si="16"/>
        <v>0</v>
      </c>
      <c r="J217" s="24">
        <v>0.23</v>
      </c>
    </row>
    <row r="218" spans="2:10" ht="59" x14ac:dyDescent="0.15">
      <c r="B218" s="26"/>
      <c r="C218" s="92" t="s">
        <v>875</v>
      </c>
      <c r="D218" s="35"/>
      <c r="E218" s="29"/>
      <c r="F218" s="30"/>
      <c r="G218" s="78"/>
      <c r="H218" s="87"/>
      <c r="I218" s="88"/>
      <c r="J218" s="31"/>
    </row>
    <row r="219" spans="2:10" ht="14" x14ac:dyDescent="0.15">
      <c r="B219" s="7" t="s">
        <v>1</v>
      </c>
      <c r="C219" s="20" t="s">
        <v>619</v>
      </c>
      <c r="D219" s="25"/>
      <c r="E219" s="81">
        <f t="shared" ref="E219:E282" si="18">F219/(1+J219)</f>
        <v>196.92682926829269</v>
      </c>
      <c r="F219" s="23">
        <v>242.22</v>
      </c>
      <c r="G219" s="94"/>
      <c r="H219" s="81">
        <f t="shared" si="15"/>
        <v>0</v>
      </c>
      <c r="I219" s="86">
        <f t="shared" si="16"/>
        <v>0</v>
      </c>
      <c r="J219" s="24">
        <v>0.23</v>
      </c>
    </row>
    <row r="220" spans="2:10" ht="14" x14ac:dyDescent="0.15">
      <c r="B220" s="7" t="s">
        <v>0</v>
      </c>
      <c r="C220" s="20" t="s">
        <v>620</v>
      </c>
      <c r="D220" s="25"/>
      <c r="E220" s="81">
        <f t="shared" si="18"/>
        <v>110.62601626016261</v>
      </c>
      <c r="F220" s="23">
        <v>136.07000000000002</v>
      </c>
      <c r="G220" s="94"/>
      <c r="H220" s="81">
        <f t="shared" si="15"/>
        <v>0</v>
      </c>
      <c r="I220" s="86">
        <f t="shared" si="16"/>
        <v>0</v>
      </c>
      <c r="J220" s="24">
        <v>0.23</v>
      </c>
    </row>
    <row r="221" spans="2:10" ht="14" x14ac:dyDescent="0.15">
      <c r="B221" s="7" t="s">
        <v>2</v>
      </c>
      <c r="C221" s="20" t="s">
        <v>621</v>
      </c>
      <c r="D221" s="25"/>
      <c r="E221" s="81">
        <f t="shared" si="18"/>
        <v>206.31707317073173</v>
      </c>
      <c r="F221" s="23">
        <v>253.77</v>
      </c>
      <c r="G221" s="94"/>
      <c r="H221" s="81">
        <f t="shared" si="15"/>
        <v>0</v>
      </c>
      <c r="I221" s="86">
        <f t="shared" si="16"/>
        <v>0</v>
      </c>
      <c r="J221" s="24">
        <v>0.23</v>
      </c>
    </row>
    <row r="222" spans="2:10" ht="14" x14ac:dyDescent="0.15">
      <c r="B222" s="7" t="s">
        <v>6</v>
      </c>
      <c r="C222" s="20" t="s">
        <v>622</v>
      </c>
      <c r="D222" s="25"/>
      <c r="E222" s="81">
        <f t="shared" si="18"/>
        <v>204.4390243902439</v>
      </c>
      <c r="F222" s="23">
        <v>251.46</v>
      </c>
      <c r="G222" s="94"/>
      <c r="H222" s="81">
        <f t="shared" si="15"/>
        <v>0</v>
      </c>
      <c r="I222" s="86">
        <f t="shared" si="16"/>
        <v>0</v>
      </c>
      <c r="J222" s="24">
        <v>0.23</v>
      </c>
    </row>
    <row r="223" spans="2:10" ht="14" x14ac:dyDescent="0.15">
      <c r="B223" s="7" t="s">
        <v>13</v>
      </c>
      <c r="C223" s="20" t="s">
        <v>623</v>
      </c>
      <c r="D223" s="25"/>
      <c r="E223" s="81">
        <f t="shared" si="18"/>
        <v>148.1869918699187</v>
      </c>
      <c r="F223" s="23">
        <v>182.27</v>
      </c>
      <c r="G223" s="94"/>
      <c r="H223" s="81">
        <f t="shared" si="15"/>
        <v>0</v>
      </c>
      <c r="I223" s="86">
        <f t="shared" si="16"/>
        <v>0</v>
      </c>
      <c r="J223" s="24">
        <v>0.23</v>
      </c>
    </row>
    <row r="224" spans="2:10" ht="14" x14ac:dyDescent="0.15">
      <c r="B224" s="7" t="s">
        <v>24</v>
      </c>
      <c r="C224" s="20" t="s">
        <v>624</v>
      </c>
      <c r="D224" s="25"/>
      <c r="E224" s="81">
        <f t="shared" si="18"/>
        <v>225.00813008130081</v>
      </c>
      <c r="F224" s="23">
        <v>276.76</v>
      </c>
      <c r="G224" s="94"/>
      <c r="H224" s="81">
        <f t="shared" si="15"/>
        <v>0</v>
      </c>
      <c r="I224" s="86">
        <f t="shared" si="16"/>
        <v>0</v>
      </c>
      <c r="J224" s="24">
        <v>0.23</v>
      </c>
    </row>
    <row r="225" spans="2:10" ht="14" x14ac:dyDescent="0.15">
      <c r="B225" s="6" t="s">
        <v>61</v>
      </c>
      <c r="C225" s="20" t="s">
        <v>498</v>
      </c>
      <c r="D225" s="25"/>
      <c r="E225" s="81">
        <f t="shared" si="18"/>
        <v>75.032520325203265</v>
      </c>
      <c r="F225" s="23">
        <v>92.29000000000002</v>
      </c>
      <c r="G225" s="94"/>
      <c r="H225" s="81">
        <f t="shared" si="15"/>
        <v>0</v>
      </c>
      <c r="I225" s="86">
        <f t="shared" si="16"/>
        <v>0</v>
      </c>
      <c r="J225" s="24">
        <v>0.23</v>
      </c>
    </row>
    <row r="226" spans="2:10" ht="14" x14ac:dyDescent="0.15">
      <c r="B226" s="6" t="s">
        <v>62</v>
      </c>
      <c r="C226" s="20" t="s">
        <v>499</v>
      </c>
      <c r="D226" s="25"/>
      <c r="E226" s="81">
        <f t="shared" si="18"/>
        <v>65.64227642276424</v>
      </c>
      <c r="F226" s="23">
        <v>80.740000000000009</v>
      </c>
      <c r="G226" s="94"/>
      <c r="H226" s="81">
        <f t="shared" si="15"/>
        <v>0</v>
      </c>
      <c r="I226" s="86">
        <f t="shared" si="16"/>
        <v>0</v>
      </c>
      <c r="J226" s="24">
        <v>0.23</v>
      </c>
    </row>
    <row r="227" spans="2:10" ht="14" x14ac:dyDescent="0.15">
      <c r="B227" s="7" t="s">
        <v>32</v>
      </c>
      <c r="C227" s="20" t="s">
        <v>625</v>
      </c>
      <c r="D227" s="25"/>
      <c r="E227" s="81">
        <f t="shared" si="18"/>
        <v>560.73170731707319</v>
      </c>
      <c r="F227" s="23">
        <v>689.7</v>
      </c>
      <c r="G227" s="94"/>
      <c r="H227" s="81">
        <f t="shared" si="15"/>
        <v>0</v>
      </c>
      <c r="I227" s="86">
        <f t="shared" si="16"/>
        <v>0</v>
      </c>
      <c r="J227" s="24">
        <v>0.23</v>
      </c>
    </row>
    <row r="228" spans="2:10" ht="14" x14ac:dyDescent="0.15">
      <c r="B228" s="6" t="s">
        <v>33</v>
      </c>
      <c r="C228" s="20" t="s">
        <v>523</v>
      </c>
      <c r="D228" s="25"/>
      <c r="E228" s="81">
        <f t="shared" si="18"/>
        <v>46.861788617886177</v>
      </c>
      <c r="F228" s="23">
        <v>57.64</v>
      </c>
      <c r="G228" s="94"/>
      <c r="H228" s="81">
        <f t="shared" si="15"/>
        <v>0</v>
      </c>
      <c r="I228" s="86">
        <f t="shared" si="16"/>
        <v>0</v>
      </c>
      <c r="J228" s="24">
        <v>0.23</v>
      </c>
    </row>
    <row r="229" spans="2:10" ht="14" x14ac:dyDescent="0.15">
      <c r="B229" s="6" t="s">
        <v>34</v>
      </c>
      <c r="C229" s="20" t="s">
        <v>626</v>
      </c>
      <c r="D229" s="25"/>
      <c r="E229" s="81">
        <f t="shared" si="18"/>
        <v>46.861788617886177</v>
      </c>
      <c r="F229" s="23">
        <v>57.64</v>
      </c>
      <c r="G229" s="94"/>
      <c r="H229" s="81">
        <f t="shared" si="15"/>
        <v>0</v>
      </c>
      <c r="I229" s="86">
        <f t="shared" si="16"/>
        <v>0</v>
      </c>
      <c r="J229" s="24">
        <v>0.23</v>
      </c>
    </row>
    <row r="230" spans="2:10" ht="14" x14ac:dyDescent="0.15">
      <c r="B230" s="6" t="s">
        <v>35</v>
      </c>
      <c r="C230" s="20" t="s">
        <v>525</v>
      </c>
      <c r="D230" s="25"/>
      <c r="E230" s="81">
        <f t="shared" si="18"/>
        <v>174.1219512195122</v>
      </c>
      <c r="F230" s="23">
        <v>214.17000000000002</v>
      </c>
      <c r="G230" s="94"/>
      <c r="H230" s="81">
        <f t="shared" si="15"/>
        <v>0</v>
      </c>
      <c r="I230" s="86">
        <f t="shared" si="16"/>
        <v>0</v>
      </c>
      <c r="J230" s="24">
        <v>0.23</v>
      </c>
    </row>
    <row r="231" spans="2:10" ht="17" customHeight="1" x14ac:dyDescent="0.15">
      <c r="B231" s="6" t="s">
        <v>31</v>
      </c>
      <c r="C231" s="20" t="s">
        <v>627</v>
      </c>
      <c r="D231" s="25"/>
      <c r="E231" s="81">
        <f t="shared" si="18"/>
        <v>468.7967479674798</v>
      </c>
      <c r="F231" s="23">
        <v>576.62000000000012</v>
      </c>
      <c r="G231" s="94"/>
      <c r="H231" s="81">
        <f t="shared" si="15"/>
        <v>0</v>
      </c>
      <c r="I231" s="86">
        <f t="shared" si="16"/>
        <v>0</v>
      </c>
      <c r="J231" s="24">
        <v>0.23</v>
      </c>
    </row>
    <row r="232" spans="2:10" ht="14" x14ac:dyDescent="0.15">
      <c r="B232" s="7" t="s">
        <v>38</v>
      </c>
      <c r="C232" s="20" t="s">
        <v>628</v>
      </c>
      <c r="D232" s="41"/>
      <c r="E232" s="81">
        <f t="shared" si="18"/>
        <v>157.48780487804879</v>
      </c>
      <c r="F232" s="23">
        <v>193.71</v>
      </c>
      <c r="G232" s="94"/>
      <c r="H232" s="81">
        <f t="shared" si="15"/>
        <v>0</v>
      </c>
      <c r="I232" s="86">
        <f t="shared" si="16"/>
        <v>0</v>
      </c>
      <c r="J232" s="24">
        <v>0.23</v>
      </c>
    </row>
    <row r="233" spans="2:10" ht="14" x14ac:dyDescent="0.15">
      <c r="B233" s="7" t="s">
        <v>48</v>
      </c>
      <c r="C233" s="20" t="s">
        <v>629</v>
      </c>
      <c r="D233" s="25"/>
      <c r="E233" s="81">
        <f t="shared" si="18"/>
        <v>560.73170731707319</v>
      </c>
      <c r="F233" s="23">
        <v>689.7</v>
      </c>
      <c r="G233" s="94"/>
      <c r="H233" s="81">
        <f t="shared" si="15"/>
        <v>0</v>
      </c>
      <c r="I233" s="86">
        <f t="shared" si="16"/>
        <v>0</v>
      </c>
      <c r="J233" s="24">
        <v>0.23</v>
      </c>
    </row>
    <row r="234" spans="2:10" ht="14" x14ac:dyDescent="0.15">
      <c r="B234" s="6" t="s">
        <v>49</v>
      </c>
      <c r="C234" s="20" t="s">
        <v>528</v>
      </c>
      <c r="D234" s="25"/>
      <c r="E234" s="81">
        <f t="shared" si="18"/>
        <v>46.861788617886177</v>
      </c>
      <c r="F234" s="23">
        <v>57.64</v>
      </c>
      <c r="G234" s="94"/>
      <c r="H234" s="81">
        <f t="shared" si="15"/>
        <v>0</v>
      </c>
      <c r="I234" s="86">
        <f t="shared" si="16"/>
        <v>0</v>
      </c>
      <c r="J234" s="24">
        <v>0.23</v>
      </c>
    </row>
    <row r="235" spans="2:10" ht="14" x14ac:dyDescent="0.15">
      <c r="B235" s="6" t="s">
        <v>50</v>
      </c>
      <c r="C235" s="20" t="s">
        <v>630</v>
      </c>
      <c r="D235" s="25"/>
      <c r="E235" s="81">
        <f t="shared" si="18"/>
        <v>46.861788617886177</v>
      </c>
      <c r="F235" s="23">
        <v>57.64</v>
      </c>
      <c r="G235" s="94"/>
      <c r="H235" s="81">
        <f t="shared" si="15"/>
        <v>0</v>
      </c>
      <c r="I235" s="86">
        <f t="shared" si="16"/>
        <v>0</v>
      </c>
      <c r="J235" s="24">
        <v>0.23</v>
      </c>
    </row>
    <row r="236" spans="2:10" ht="17" customHeight="1" x14ac:dyDescent="0.15">
      <c r="B236" s="6" t="s">
        <v>47</v>
      </c>
      <c r="C236" s="20" t="s">
        <v>631</v>
      </c>
      <c r="D236" s="25"/>
      <c r="E236" s="81">
        <f t="shared" si="18"/>
        <v>468.7967479674798</v>
      </c>
      <c r="F236" s="23">
        <v>576.62000000000012</v>
      </c>
      <c r="G236" s="94"/>
      <c r="H236" s="81">
        <f t="shared" si="15"/>
        <v>0</v>
      </c>
      <c r="I236" s="86">
        <f t="shared" si="16"/>
        <v>0</v>
      </c>
      <c r="J236" s="24">
        <v>0.23</v>
      </c>
    </row>
    <row r="237" spans="2:10" ht="16" x14ac:dyDescent="0.15">
      <c r="B237" s="7" t="s">
        <v>52</v>
      </c>
      <c r="C237" s="20" t="s">
        <v>632</v>
      </c>
      <c r="D237" s="25"/>
      <c r="E237" s="81">
        <f t="shared" si="18"/>
        <v>560.73170731707319</v>
      </c>
      <c r="F237" s="23">
        <v>689.7</v>
      </c>
      <c r="G237" s="94"/>
      <c r="H237" s="81">
        <f t="shared" si="15"/>
        <v>0</v>
      </c>
      <c r="I237" s="86">
        <f t="shared" si="16"/>
        <v>0</v>
      </c>
      <c r="J237" s="24">
        <v>0.23</v>
      </c>
    </row>
    <row r="238" spans="2:10" ht="16" x14ac:dyDescent="0.15">
      <c r="B238" s="6" t="s">
        <v>16</v>
      </c>
      <c r="C238" s="20" t="s">
        <v>502</v>
      </c>
      <c r="D238" s="25"/>
      <c r="E238" s="81">
        <f t="shared" si="18"/>
        <v>41.22764227642277</v>
      </c>
      <c r="F238" s="23">
        <v>50.710000000000008</v>
      </c>
      <c r="G238" s="94"/>
      <c r="H238" s="81">
        <f t="shared" si="15"/>
        <v>0</v>
      </c>
      <c r="I238" s="86">
        <f t="shared" si="16"/>
        <v>0</v>
      </c>
      <c r="J238" s="24">
        <v>0.23</v>
      </c>
    </row>
    <row r="239" spans="2:10" ht="16" x14ac:dyDescent="0.15">
      <c r="B239" s="6" t="s">
        <v>17</v>
      </c>
      <c r="C239" s="20" t="s">
        <v>503</v>
      </c>
      <c r="D239" s="25"/>
      <c r="E239" s="81">
        <f t="shared" si="18"/>
        <v>16.902439024390244</v>
      </c>
      <c r="F239" s="23">
        <v>20.79</v>
      </c>
      <c r="G239" s="94"/>
      <c r="H239" s="81">
        <f t="shared" si="15"/>
        <v>0</v>
      </c>
      <c r="I239" s="86">
        <f t="shared" si="16"/>
        <v>0</v>
      </c>
      <c r="J239" s="24">
        <v>0.23</v>
      </c>
    </row>
    <row r="240" spans="2:10" ht="14" x14ac:dyDescent="0.15">
      <c r="B240" s="7" t="s">
        <v>53</v>
      </c>
      <c r="C240" s="20" t="s">
        <v>633</v>
      </c>
      <c r="D240" s="25"/>
      <c r="E240" s="81">
        <f t="shared" si="18"/>
        <v>240.03252032520325</v>
      </c>
      <c r="F240" s="23">
        <v>295.24</v>
      </c>
      <c r="G240" s="94"/>
      <c r="H240" s="81">
        <f t="shared" si="15"/>
        <v>0</v>
      </c>
      <c r="I240" s="86">
        <f t="shared" si="16"/>
        <v>0</v>
      </c>
      <c r="J240" s="24">
        <v>0.23</v>
      </c>
    </row>
    <row r="241" spans="2:10" ht="14" x14ac:dyDescent="0.15">
      <c r="B241" s="6" t="s">
        <v>63</v>
      </c>
      <c r="C241" s="20" t="s">
        <v>506</v>
      </c>
      <c r="D241" s="25"/>
      <c r="E241" s="81">
        <f t="shared" si="18"/>
        <v>44.983739837398375</v>
      </c>
      <c r="F241" s="23">
        <v>55.33</v>
      </c>
      <c r="G241" s="94"/>
      <c r="H241" s="81">
        <f t="shared" si="15"/>
        <v>0</v>
      </c>
      <c r="I241" s="86">
        <f t="shared" si="16"/>
        <v>0</v>
      </c>
      <c r="J241" s="24">
        <v>0.23</v>
      </c>
    </row>
    <row r="242" spans="2:10" ht="14" x14ac:dyDescent="0.15">
      <c r="B242" s="6" t="s">
        <v>66</v>
      </c>
      <c r="C242" s="20" t="s">
        <v>507</v>
      </c>
      <c r="D242" s="25"/>
      <c r="E242" s="81">
        <f t="shared" si="18"/>
        <v>16.902439024390244</v>
      </c>
      <c r="F242" s="23">
        <v>20.79</v>
      </c>
      <c r="G242" s="94"/>
      <c r="H242" s="81">
        <f t="shared" si="15"/>
        <v>0</v>
      </c>
      <c r="I242" s="86">
        <f t="shared" si="16"/>
        <v>0</v>
      </c>
      <c r="J242" s="24">
        <v>0.23</v>
      </c>
    </row>
    <row r="243" spans="2:10" ht="14" x14ac:dyDescent="0.15">
      <c r="B243" s="7" t="s">
        <v>54</v>
      </c>
      <c r="C243" s="20" t="s">
        <v>634</v>
      </c>
      <c r="D243" s="25"/>
      <c r="E243" s="81">
        <f t="shared" si="18"/>
        <v>241.91056910569108</v>
      </c>
      <c r="F243" s="23">
        <v>297.55</v>
      </c>
      <c r="G243" s="94"/>
      <c r="H243" s="81">
        <f t="shared" si="15"/>
        <v>0</v>
      </c>
      <c r="I243" s="86">
        <f t="shared" si="16"/>
        <v>0</v>
      </c>
      <c r="J243" s="24">
        <v>0.23</v>
      </c>
    </row>
    <row r="244" spans="2:10" ht="14" x14ac:dyDescent="0.15">
      <c r="B244" s="6" t="s">
        <v>55</v>
      </c>
      <c r="C244" s="20" t="s">
        <v>635</v>
      </c>
      <c r="D244" s="25"/>
      <c r="E244" s="81">
        <f t="shared" si="18"/>
        <v>46.861788617886177</v>
      </c>
      <c r="F244" s="23">
        <v>57.64</v>
      </c>
      <c r="G244" s="94"/>
      <c r="H244" s="81">
        <f t="shared" si="15"/>
        <v>0</v>
      </c>
      <c r="I244" s="86">
        <f t="shared" si="16"/>
        <v>0</v>
      </c>
      <c r="J244" s="24">
        <v>0.23</v>
      </c>
    </row>
    <row r="245" spans="2:10" ht="14" x14ac:dyDescent="0.15">
      <c r="B245" s="6" t="s">
        <v>56</v>
      </c>
      <c r="C245" s="20" t="s">
        <v>636</v>
      </c>
      <c r="D245" s="25"/>
      <c r="E245" s="81">
        <f t="shared" si="18"/>
        <v>46.861788617886177</v>
      </c>
      <c r="F245" s="23">
        <v>57.64</v>
      </c>
      <c r="G245" s="94"/>
      <c r="H245" s="81">
        <f t="shared" si="15"/>
        <v>0</v>
      </c>
      <c r="I245" s="86">
        <f t="shared" si="16"/>
        <v>0</v>
      </c>
      <c r="J245" s="24">
        <v>0.23</v>
      </c>
    </row>
    <row r="246" spans="2:10" ht="14" x14ac:dyDescent="0.15">
      <c r="B246" s="6" t="s">
        <v>57</v>
      </c>
      <c r="C246" s="20" t="s">
        <v>637</v>
      </c>
      <c r="D246" s="25"/>
      <c r="E246" s="81">
        <f t="shared" si="18"/>
        <v>46.861788617886177</v>
      </c>
      <c r="F246" s="23">
        <v>57.64</v>
      </c>
      <c r="G246" s="94"/>
      <c r="H246" s="81">
        <f t="shared" si="15"/>
        <v>0</v>
      </c>
      <c r="I246" s="86">
        <f t="shared" si="16"/>
        <v>0</v>
      </c>
      <c r="J246" s="24">
        <v>0.23</v>
      </c>
    </row>
    <row r="247" spans="2:10" ht="14" x14ac:dyDescent="0.15">
      <c r="B247" s="7" t="s">
        <v>58</v>
      </c>
      <c r="C247" s="20" t="s">
        <v>638</v>
      </c>
      <c r="D247" s="25"/>
      <c r="E247" s="81">
        <f t="shared" si="18"/>
        <v>166.87804878048783</v>
      </c>
      <c r="F247" s="23">
        <v>205.26000000000002</v>
      </c>
      <c r="G247" s="94"/>
      <c r="H247" s="81">
        <f t="shared" si="15"/>
        <v>0</v>
      </c>
      <c r="I247" s="86">
        <f t="shared" si="16"/>
        <v>0</v>
      </c>
      <c r="J247" s="24">
        <v>0.23</v>
      </c>
    </row>
    <row r="248" spans="2:10" ht="14" x14ac:dyDescent="0.15">
      <c r="B248" s="6" t="s">
        <v>102</v>
      </c>
      <c r="C248" s="20" t="s">
        <v>586</v>
      </c>
      <c r="D248" s="25"/>
      <c r="E248" s="81">
        <f t="shared" si="18"/>
        <v>241.91056910569108</v>
      </c>
      <c r="F248" s="23">
        <v>297.55</v>
      </c>
      <c r="G248" s="94"/>
      <c r="H248" s="81">
        <f t="shared" si="15"/>
        <v>0</v>
      </c>
      <c r="I248" s="86">
        <f t="shared" si="16"/>
        <v>0</v>
      </c>
      <c r="J248" s="24">
        <v>0.23</v>
      </c>
    </row>
    <row r="249" spans="2:10" ht="17" customHeight="1" x14ac:dyDescent="0.15">
      <c r="B249" s="6" t="s">
        <v>231</v>
      </c>
      <c r="C249" s="20" t="s">
        <v>587</v>
      </c>
      <c r="D249" s="25"/>
      <c r="E249" s="81">
        <f t="shared" si="18"/>
        <v>579.51219512195132</v>
      </c>
      <c r="F249" s="23">
        <v>712.80000000000007</v>
      </c>
      <c r="G249" s="94"/>
      <c r="H249" s="81">
        <f t="shared" si="15"/>
        <v>0</v>
      </c>
      <c r="I249" s="86">
        <f t="shared" si="16"/>
        <v>0</v>
      </c>
      <c r="J249" s="24">
        <v>0.23</v>
      </c>
    </row>
    <row r="250" spans="2:10" ht="14" x14ac:dyDescent="0.15">
      <c r="B250" s="7" t="s">
        <v>73</v>
      </c>
      <c r="C250" s="20" t="s">
        <v>639</v>
      </c>
      <c r="D250" s="25"/>
      <c r="E250" s="81">
        <f t="shared" si="18"/>
        <v>91.934959349593512</v>
      </c>
      <c r="F250" s="23">
        <v>113.08000000000001</v>
      </c>
      <c r="G250" s="94"/>
      <c r="H250" s="81">
        <f t="shared" si="15"/>
        <v>0</v>
      </c>
      <c r="I250" s="86">
        <f t="shared" si="16"/>
        <v>0</v>
      </c>
      <c r="J250" s="24">
        <v>0.23</v>
      </c>
    </row>
    <row r="251" spans="2:10" ht="14" x14ac:dyDescent="0.15">
      <c r="B251" s="7" t="s">
        <v>74</v>
      </c>
      <c r="C251" s="20" t="s">
        <v>640</v>
      </c>
      <c r="D251" s="25"/>
      <c r="E251" s="81">
        <f t="shared" si="18"/>
        <v>129.40650406504065</v>
      </c>
      <c r="F251" s="23">
        <v>159.16999999999999</v>
      </c>
      <c r="G251" s="94"/>
      <c r="H251" s="81">
        <f t="shared" si="15"/>
        <v>0</v>
      </c>
      <c r="I251" s="86">
        <f t="shared" si="16"/>
        <v>0</v>
      </c>
      <c r="J251" s="24">
        <v>0.23</v>
      </c>
    </row>
    <row r="252" spans="2:10" ht="14" x14ac:dyDescent="0.15">
      <c r="B252" s="7" t="s">
        <v>75</v>
      </c>
      <c r="C252" s="20" t="s">
        <v>641</v>
      </c>
      <c r="D252" s="25"/>
      <c r="E252" s="81">
        <f t="shared" si="18"/>
        <v>232.52032520325204</v>
      </c>
      <c r="F252" s="23">
        <v>286</v>
      </c>
      <c r="G252" s="94"/>
      <c r="H252" s="81">
        <f t="shared" si="15"/>
        <v>0</v>
      </c>
      <c r="I252" s="86">
        <f t="shared" si="16"/>
        <v>0</v>
      </c>
      <c r="J252" s="24">
        <v>0.23</v>
      </c>
    </row>
    <row r="253" spans="2:10" ht="14" x14ac:dyDescent="0.15">
      <c r="B253" s="7" t="s">
        <v>84</v>
      </c>
      <c r="C253" s="20" t="s">
        <v>642</v>
      </c>
      <c r="D253" s="25"/>
      <c r="E253" s="81">
        <f t="shared" si="18"/>
        <v>91.934959349593512</v>
      </c>
      <c r="F253" s="23">
        <v>113.08000000000001</v>
      </c>
      <c r="G253" s="94"/>
      <c r="H253" s="81">
        <f t="shared" si="15"/>
        <v>0</v>
      </c>
      <c r="I253" s="86">
        <f t="shared" si="16"/>
        <v>0</v>
      </c>
      <c r="J253" s="24">
        <v>0.23</v>
      </c>
    </row>
    <row r="254" spans="2:10" ht="14" x14ac:dyDescent="0.15">
      <c r="B254" s="7" t="s">
        <v>85</v>
      </c>
      <c r="C254" s="20" t="s">
        <v>643</v>
      </c>
      <c r="D254" s="25"/>
      <c r="E254" s="81">
        <f t="shared" si="18"/>
        <v>103.11382113821139</v>
      </c>
      <c r="F254" s="23">
        <v>126.83000000000001</v>
      </c>
      <c r="G254" s="94"/>
      <c r="H254" s="81">
        <f t="shared" si="15"/>
        <v>0</v>
      </c>
      <c r="I254" s="86">
        <f t="shared" si="16"/>
        <v>0</v>
      </c>
      <c r="J254" s="24">
        <v>0.23</v>
      </c>
    </row>
    <row r="255" spans="2:10" ht="14" x14ac:dyDescent="0.15">
      <c r="B255" s="7" t="s">
        <v>86</v>
      </c>
      <c r="C255" s="20" t="s">
        <v>644</v>
      </c>
      <c r="D255" s="25"/>
      <c r="E255" s="81">
        <f t="shared" si="18"/>
        <v>335.72357723577238</v>
      </c>
      <c r="F255" s="23">
        <v>412.94</v>
      </c>
      <c r="G255" s="94"/>
      <c r="H255" s="81">
        <f t="shared" si="15"/>
        <v>0</v>
      </c>
      <c r="I255" s="86">
        <f t="shared" si="16"/>
        <v>0</v>
      </c>
      <c r="J255" s="24">
        <v>0.23</v>
      </c>
    </row>
    <row r="256" spans="2:10" ht="14" x14ac:dyDescent="0.15">
      <c r="B256" s="6" t="s">
        <v>99</v>
      </c>
      <c r="C256" s="20" t="s">
        <v>548</v>
      </c>
      <c r="D256" s="25"/>
      <c r="E256" s="81">
        <f t="shared" si="18"/>
        <v>35.59349593495935</v>
      </c>
      <c r="F256" s="23">
        <v>43.78</v>
      </c>
      <c r="G256" s="94"/>
      <c r="H256" s="81">
        <f t="shared" si="15"/>
        <v>0</v>
      </c>
      <c r="I256" s="86">
        <f t="shared" si="16"/>
        <v>0</v>
      </c>
      <c r="J256" s="24">
        <v>0.23</v>
      </c>
    </row>
    <row r="257" spans="2:10" ht="14" x14ac:dyDescent="0.15">
      <c r="B257" s="7" t="s">
        <v>106</v>
      </c>
      <c r="C257" s="20" t="s">
        <v>645</v>
      </c>
      <c r="D257" s="41"/>
      <c r="E257" s="81">
        <f t="shared" si="18"/>
        <v>253.17886178861792</v>
      </c>
      <c r="F257" s="23">
        <v>311.41000000000003</v>
      </c>
      <c r="G257" s="94"/>
      <c r="H257" s="81">
        <f t="shared" si="15"/>
        <v>0</v>
      </c>
      <c r="I257" s="86">
        <f t="shared" si="16"/>
        <v>0</v>
      </c>
      <c r="J257" s="24">
        <v>0.23</v>
      </c>
    </row>
    <row r="258" spans="2:10" ht="14" x14ac:dyDescent="0.15">
      <c r="B258" s="6" t="s">
        <v>109</v>
      </c>
      <c r="C258" s="20" t="s">
        <v>550</v>
      </c>
      <c r="D258" s="25"/>
      <c r="E258" s="81">
        <f t="shared" si="18"/>
        <v>5.6341463414634152</v>
      </c>
      <c r="F258" s="23">
        <v>6.9300000000000006</v>
      </c>
      <c r="G258" s="94"/>
      <c r="H258" s="81">
        <f t="shared" si="15"/>
        <v>0</v>
      </c>
      <c r="I258" s="86">
        <f t="shared" si="16"/>
        <v>0</v>
      </c>
      <c r="J258" s="24">
        <v>0.23</v>
      </c>
    </row>
    <row r="259" spans="2:10" ht="14" x14ac:dyDescent="0.15">
      <c r="B259" s="6" t="s">
        <v>107</v>
      </c>
      <c r="C259" s="20" t="s">
        <v>551</v>
      </c>
      <c r="D259" s="25"/>
      <c r="E259" s="81">
        <f t="shared" si="18"/>
        <v>18.780487804878049</v>
      </c>
      <c r="F259" s="23">
        <v>23.1</v>
      </c>
      <c r="G259" s="94"/>
      <c r="H259" s="81">
        <f t="shared" si="15"/>
        <v>0</v>
      </c>
      <c r="I259" s="86">
        <f t="shared" si="16"/>
        <v>0</v>
      </c>
      <c r="J259" s="24">
        <v>0.23</v>
      </c>
    </row>
    <row r="260" spans="2:10" ht="14" x14ac:dyDescent="0.15">
      <c r="B260" s="6" t="s">
        <v>108</v>
      </c>
      <c r="C260" s="20" t="s">
        <v>552</v>
      </c>
      <c r="D260" s="25"/>
      <c r="E260" s="81">
        <f t="shared" si="18"/>
        <v>11.26829268292683</v>
      </c>
      <c r="F260" s="23">
        <v>13.860000000000001</v>
      </c>
      <c r="G260" s="94"/>
      <c r="H260" s="81">
        <f t="shared" si="15"/>
        <v>0</v>
      </c>
      <c r="I260" s="86">
        <f t="shared" si="16"/>
        <v>0</v>
      </c>
      <c r="J260" s="24">
        <v>0.23</v>
      </c>
    </row>
    <row r="261" spans="2:10" ht="14" x14ac:dyDescent="0.15">
      <c r="B261" s="7" t="s">
        <v>114</v>
      </c>
      <c r="C261" s="20" t="s">
        <v>646</v>
      </c>
      <c r="D261" s="25"/>
      <c r="E261" s="81">
        <f t="shared" si="18"/>
        <v>260.69105691056916</v>
      </c>
      <c r="F261" s="23">
        <v>320.65000000000003</v>
      </c>
      <c r="G261" s="94"/>
      <c r="H261" s="81">
        <f t="shared" si="15"/>
        <v>0</v>
      </c>
      <c r="I261" s="86">
        <f t="shared" si="16"/>
        <v>0</v>
      </c>
      <c r="J261" s="24">
        <v>0.23</v>
      </c>
    </row>
    <row r="262" spans="2:10" ht="14" x14ac:dyDescent="0.15">
      <c r="B262" s="7" t="s">
        <v>115</v>
      </c>
      <c r="C262" s="20" t="s">
        <v>647</v>
      </c>
      <c r="D262" s="25"/>
      <c r="E262" s="81">
        <f t="shared" si="18"/>
        <v>740.7560975609756</v>
      </c>
      <c r="F262" s="23">
        <v>911.13</v>
      </c>
      <c r="G262" s="94"/>
      <c r="H262" s="81">
        <f t="shared" si="15"/>
        <v>0</v>
      </c>
      <c r="I262" s="86">
        <f t="shared" si="16"/>
        <v>0</v>
      </c>
      <c r="J262" s="24">
        <v>0.23</v>
      </c>
    </row>
    <row r="263" spans="2:10" ht="14" x14ac:dyDescent="0.15">
      <c r="B263" s="6" t="s">
        <v>116</v>
      </c>
      <c r="C263" s="20" t="s">
        <v>648</v>
      </c>
      <c r="D263" s="25"/>
      <c r="E263" s="81">
        <f t="shared" si="18"/>
        <v>46.861788617886177</v>
      </c>
      <c r="F263" s="23">
        <v>57.64</v>
      </c>
      <c r="G263" s="94"/>
      <c r="H263" s="81">
        <f t="shared" si="15"/>
        <v>0</v>
      </c>
      <c r="I263" s="86">
        <f t="shared" si="16"/>
        <v>0</v>
      </c>
      <c r="J263" s="24">
        <v>0.23</v>
      </c>
    </row>
    <row r="264" spans="2:10" ht="14" x14ac:dyDescent="0.15">
      <c r="B264" s="7" t="s">
        <v>118</v>
      </c>
      <c r="C264" s="20" t="s">
        <v>649</v>
      </c>
      <c r="D264" s="25"/>
      <c r="E264" s="81">
        <f t="shared" si="18"/>
        <v>232.52032520325204</v>
      </c>
      <c r="F264" s="23">
        <v>286</v>
      </c>
      <c r="G264" s="94"/>
      <c r="H264" s="81">
        <f t="shared" si="15"/>
        <v>0</v>
      </c>
      <c r="I264" s="86">
        <f t="shared" si="16"/>
        <v>0</v>
      </c>
      <c r="J264" s="24">
        <v>0.23</v>
      </c>
    </row>
    <row r="265" spans="2:10" ht="14" x14ac:dyDescent="0.15">
      <c r="B265" s="6" t="s">
        <v>311</v>
      </c>
      <c r="C265" s="20" t="s">
        <v>557</v>
      </c>
      <c r="D265" s="25"/>
      <c r="E265" s="81">
        <f t="shared" si="18"/>
        <v>63.764227642276431</v>
      </c>
      <c r="F265" s="23">
        <v>78.430000000000007</v>
      </c>
      <c r="G265" s="94"/>
      <c r="H265" s="81">
        <f t="shared" si="15"/>
        <v>0</v>
      </c>
      <c r="I265" s="86">
        <f t="shared" si="16"/>
        <v>0</v>
      </c>
      <c r="J265" s="24">
        <v>0.23</v>
      </c>
    </row>
    <row r="266" spans="2:10" ht="14" x14ac:dyDescent="0.15">
      <c r="B266" s="6" t="s">
        <v>28</v>
      </c>
      <c r="C266" s="20" t="s">
        <v>558</v>
      </c>
      <c r="D266" s="25"/>
      <c r="E266" s="81">
        <f t="shared" si="18"/>
        <v>18.780487804878049</v>
      </c>
      <c r="F266" s="23">
        <v>23.1</v>
      </c>
      <c r="G266" s="94"/>
      <c r="H266" s="81">
        <f t="shared" si="15"/>
        <v>0</v>
      </c>
      <c r="I266" s="86">
        <f t="shared" si="16"/>
        <v>0</v>
      </c>
      <c r="J266" s="24">
        <v>0.23</v>
      </c>
    </row>
    <row r="267" spans="2:10" ht="14" x14ac:dyDescent="0.15">
      <c r="B267" s="6" t="s">
        <v>117</v>
      </c>
      <c r="C267" s="20" t="s">
        <v>650</v>
      </c>
      <c r="D267" s="25"/>
      <c r="E267" s="81">
        <f t="shared" si="18"/>
        <v>157.48780487804879</v>
      </c>
      <c r="F267" s="23">
        <v>193.71</v>
      </c>
      <c r="G267" s="94"/>
      <c r="H267" s="81">
        <f t="shared" ref="H267:H330" si="19">G267*E267</f>
        <v>0</v>
      </c>
      <c r="I267" s="86">
        <f t="shared" ref="I267:I330" si="20">H267*(1+J267)</f>
        <v>0</v>
      </c>
      <c r="J267" s="24">
        <v>0.23</v>
      </c>
    </row>
    <row r="268" spans="2:10" ht="14" x14ac:dyDescent="0.15">
      <c r="B268" s="4" t="s">
        <v>312</v>
      </c>
      <c r="C268" s="20" t="s">
        <v>560</v>
      </c>
      <c r="D268" s="25"/>
      <c r="E268" s="81">
        <f t="shared" si="18"/>
        <v>46.861788617886177</v>
      </c>
      <c r="F268" s="23">
        <v>57.64</v>
      </c>
      <c r="G268" s="94"/>
      <c r="H268" s="81">
        <f t="shared" si="19"/>
        <v>0</v>
      </c>
      <c r="I268" s="86">
        <f t="shared" si="20"/>
        <v>0</v>
      </c>
      <c r="J268" s="24">
        <v>0.23</v>
      </c>
    </row>
    <row r="269" spans="2:10" ht="14" x14ac:dyDescent="0.15">
      <c r="B269" s="7" t="s">
        <v>214</v>
      </c>
      <c r="C269" s="20" t="s">
        <v>651</v>
      </c>
      <c r="D269" s="25"/>
      <c r="E269" s="81">
        <f t="shared" si="18"/>
        <v>193.17073170731709</v>
      </c>
      <c r="F269" s="23">
        <v>237.60000000000002</v>
      </c>
      <c r="G269" s="94"/>
      <c r="H269" s="81">
        <f t="shared" si="19"/>
        <v>0</v>
      </c>
      <c r="I269" s="86">
        <f t="shared" si="20"/>
        <v>0</v>
      </c>
      <c r="J269" s="24">
        <v>0.23</v>
      </c>
    </row>
    <row r="270" spans="2:10" ht="14" x14ac:dyDescent="0.15">
      <c r="B270" s="6" t="s">
        <v>318</v>
      </c>
      <c r="C270" s="20" t="s">
        <v>562</v>
      </c>
      <c r="D270" s="25"/>
      <c r="E270" s="81">
        <f t="shared" si="18"/>
        <v>3.7560975609756104</v>
      </c>
      <c r="F270" s="23">
        <v>4.620000000000001</v>
      </c>
      <c r="G270" s="94"/>
      <c r="H270" s="81">
        <f t="shared" si="19"/>
        <v>0</v>
      </c>
      <c r="I270" s="86">
        <f t="shared" si="20"/>
        <v>0</v>
      </c>
      <c r="J270" s="24">
        <v>0.23</v>
      </c>
    </row>
    <row r="271" spans="2:10" ht="14" x14ac:dyDescent="0.15">
      <c r="B271" s="6" t="s">
        <v>215</v>
      </c>
      <c r="C271" s="20" t="s">
        <v>563</v>
      </c>
      <c r="D271" s="25"/>
      <c r="E271" s="81">
        <f t="shared" si="18"/>
        <v>13.146341463414636</v>
      </c>
      <c r="F271" s="23">
        <v>16.170000000000002</v>
      </c>
      <c r="G271" s="94"/>
      <c r="H271" s="81">
        <f t="shared" si="19"/>
        <v>0</v>
      </c>
      <c r="I271" s="86">
        <f t="shared" si="20"/>
        <v>0</v>
      </c>
      <c r="J271" s="24">
        <v>0.23</v>
      </c>
    </row>
    <row r="272" spans="2:10" ht="14" x14ac:dyDescent="0.15">
      <c r="B272" s="7" t="s">
        <v>218</v>
      </c>
      <c r="C272" s="20" t="s">
        <v>652</v>
      </c>
      <c r="D272" s="25"/>
      <c r="E272" s="81">
        <f t="shared" si="18"/>
        <v>166.87804878048783</v>
      </c>
      <c r="F272" s="23">
        <v>205.26000000000002</v>
      </c>
      <c r="G272" s="94"/>
      <c r="H272" s="81">
        <f t="shared" si="19"/>
        <v>0</v>
      </c>
      <c r="I272" s="86">
        <f t="shared" si="20"/>
        <v>0</v>
      </c>
      <c r="J272" s="24">
        <v>0.23</v>
      </c>
    </row>
    <row r="273" spans="2:10" ht="14" x14ac:dyDescent="0.15">
      <c r="B273" s="6" t="s">
        <v>119</v>
      </c>
      <c r="C273" s="20" t="s">
        <v>653</v>
      </c>
      <c r="D273" s="25"/>
      <c r="E273" s="81">
        <f t="shared" si="18"/>
        <v>9.3902439024390247</v>
      </c>
      <c r="F273" s="23">
        <v>11.55</v>
      </c>
      <c r="G273" s="94"/>
      <c r="H273" s="81">
        <f t="shared" si="19"/>
        <v>0</v>
      </c>
      <c r="I273" s="86">
        <f t="shared" si="20"/>
        <v>0</v>
      </c>
      <c r="J273" s="24">
        <v>0.23</v>
      </c>
    </row>
    <row r="274" spans="2:10" ht="14" x14ac:dyDescent="0.15">
      <c r="B274" s="7" t="s">
        <v>219</v>
      </c>
      <c r="C274" s="20" t="s">
        <v>654</v>
      </c>
      <c r="D274" s="25"/>
      <c r="E274" s="81">
        <f t="shared" si="18"/>
        <v>232.52032520325204</v>
      </c>
      <c r="F274" s="23">
        <v>286</v>
      </c>
      <c r="G274" s="94"/>
      <c r="H274" s="81">
        <f t="shared" si="19"/>
        <v>0</v>
      </c>
      <c r="I274" s="86">
        <f t="shared" si="20"/>
        <v>0</v>
      </c>
      <c r="J274" s="24">
        <v>0.23</v>
      </c>
    </row>
    <row r="275" spans="2:10" ht="14" x14ac:dyDescent="0.15">
      <c r="B275" s="7" t="s">
        <v>232</v>
      </c>
      <c r="C275" s="20" t="s">
        <v>655</v>
      </c>
      <c r="D275" s="25"/>
      <c r="E275" s="81">
        <f t="shared" si="18"/>
        <v>166.87804878048783</v>
      </c>
      <c r="F275" s="23">
        <v>205.26000000000002</v>
      </c>
      <c r="G275" s="94"/>
      <c r="H275" s="81">
        <f t="shared" si="19"/>
        <v>0</v>
      </c>
      <c r="I275" s="86">
        <f t="shared" si="20"/>
        <v>0</v>
      </c>
      <c r="J275" s="24">
        <v>0.23</v>
      </c>
    </row>
    <row r="276" spans="2:10" ht="14" x14ac:dyDescent="0.15">
      <c r="B276" s="5" t="s">
        <v>235</v>
      </c>
      <c r="C276" s="20" t="s">
        <v>656</v>
      </c>
      <c r="D276" s="43"/>
      <c r="E276" s="81">
        <f t="shared" si="18"/>
        <v>560.73170731707319</v>
      </c>
      <c r="F276" s="23">
        <v>689.7</v>
      </c>
      <c r="G276" s="94"/>
      <c r="H276" s="81">
        <f t="shared" si="19"/>
        <v>0</v>
      </c>
      <c r="I276" s="86">
        <f t="shared" si="20"/>
        <v>0</v>
      </c>
      <c r="J276" s="24">
        <v>0.23</v>
      </c>
    </row>
    <row r="277" spans="2:10" ht="14" x14ac:dyDescent="0.15">
      <c r="B277" s="4" t="s">
        <v>236</v>
      </c>
      <c r="C277" s="20" t="s">
        <v>532</v>
      </c>
      <c r="D277" s="43"/>
      <c r="E277" s="81">
        <f t="shared" si="18"/>
        <v>46.861788617886177</v>
      </c>
      <c r="F277" s="23">
        <v>57.64</v>
      </c>
      <c r="G277" s="94"/>
      <c r="H277" s="81">
        <f t="shared" si="19"/>
        <v>0</v>
      </c>
      <c r="I277" s="86">
        <f t="shared" si="20"/>
        <v>0</v>
      </c>
      <c r="J277" s="24">
        <v>0.23</v>
      </c>
    </row>
    <row r="278" spans="2:10" ht="14" x14ac:dyDescent="0.15">
      <c r="B278" s="4" t="s">
        <v>237</v>
      </c>
      <c r="C278" s="20" t="s">
        <v>533</v>
      </c>
      <c r="D278" s="43"/>
      <c r="E278" s="81">
        <f t="shared" si="18"/>
        <v>46.861788617886177</v>
      </c>
      <c r="F278" s="23">
        <v>57.64</v>
      </c>
      <c r="G278" s="94"/>
      <c r="H278" s="81">
        <f t="shared" si="19"/>
        <v>0</v>
      </c>
      <c r="I278" s="86">
        <f t="shared" si="20"/>
        <v>0</v>
      </c>
      <c r="J278" s="24">
        <v>0.23</v>
      </c>
    </row>
    <row r="279" spans="2:10" ht="14" x14ac:dyDescent="0.15">
      <c r="B279" s="4" t="s">
        <v>238</v>
      </c>
      <c r="C279" s="20" t="s">
        <v>534</v>
      </c>
      <c r="D279" s="43"/>
      <c r="E279" s="81">
        <f t="shared" si="18"/>
        <v>174.1219512195122</v>
      </c>
      <c r="F279" s="23">
        <v>214.17000000000002</v>
      </c>
      <c r="G279" s="94"/>
      <c r="H279" s="81">
        <f t="shared" si="19"/>
        <v>0</v>
      </c>
      <c r="I279" s="86">
        <f t="shared" si="20"/>
        <v>0</v>
      </c>
      <c r="J279" s="24">
        <v>0.23</v>
      </c>
    </row>
    <row r="280" spans="2:10" ht="17" customHeight="1" x14ac:dyDescent="0.15">
      <c r="B280" s="4" t="s">
        <v>234</v>
      </c>
      <c r="C280" s="20" t="s">
        <v>657</v>
      </c>
      <c r="D280" s="43"/>
      <c r="E280" s="81">
        <f t="shared" si="18"/>
        <v>468.7967479674798</v>
      </c>
      <c r="F280" s="23">
        <v>576.62000000000012</v>
      </c>
      <c r="G280" s="94"/>
      <c r="H280" s="81">
        <f t="shared" si="19"/>
        <v>0</v>
      </c>
      <c r="I280" s="86">
        <f t="shared" si="20"/>
        <v>0</v>
      </c>
      <c r="J280" s="24">
        <v>0.23</v>
      </c>
    </row>
    <row r="281" spans="2:10" ht="14" x14ac:dyDescent="0.15">
      <c r="B281" s="7" t="s">
        <v>253</v>
      </c>
      <c r="C281" s="20" t="s">
        <v>658</v>
      </c>
      <c r="D281" s="25"/>
      <c r="E281" s="81">
        <f t="shared" si="18"/>
        <v>185.65853658536588</v>
      </c>
      <c r="F281" s="23">
        <v>228.36</v>
      </c>
      <c r="G281" s="94"/>
      <c r="H281" s="81">
        <f t="shared" si="19"/>
        <v>0</v>
      </c>
      <c r="I281" s="86">
        <f t="shared" si="20"/>
        <v>0</v>
      </c>
      <c r="J281" s="24">
        <v>0.23</v>
      </c>
    </row>
    <row r="282" spans="2:10" ht="14" x14ac:dyDescent="0.15">
      <c r="B282" s="7" t="s">
        <v>265</v>
      </c>
      <c r="C282" s="20" t="s">
        <v>659</v>
      </c>
      <c r="D282" s="25"/>
      <c r="E282" s="81">
        <f t="shared" si="18"/>
        <v>129.40650406504065</v>
      </c>
      <c r="F282" s="23">
        <v>159.16999999999999</v>
      </c>
      <c r="G282" s="94"/>
      <c r="H282" s="81">
        <f t="shared" si="19"/>
        <v>0</v>
      </c>
      <c r="I282" s="86">
        <f t="shared" si="20"/>
        <v>0</v>
      </c>
      <c r="J282" s="24">
        <v>0.23</v>
      </c>
    </row>
    <row r="283" spans="2:10" ht="14" x14ac:dyDescent="0.15">
      <c r="B283" s="7" t="s">
        <v>267</v>
      </c>
      <c r="C283" s="20" t="s">
        <v>660</v>
      </c>
      <c r="D283" s="25"/>
      <c r="E283" s="81">
        <f t="shared" ref="E283:E346" si="21">F283/(1+J283)</f>
        <v>103.11382113821139</v>
      </c>
      <c r="F283" s="23">
        <v>126.83000000000001</v>
      </c>
      <c r="G283" s="94"/>
      <c r="H283" s="81">
        <f t="shared" si="19"/>
        <v>0</v>
      </c>
      <c r="I283" s="86">
        <f t="shared" si="20"/>
        <v>0</v>
      </c>
      <c r="J283" s="24">
        <v>0.23</v>
      </c>
    </row>
    <row r="284" spans="2:10" ht="14" x14ac:dyDescent="0.15">
      <c r="B284" s="7" t="s">
        <v>273</v>
      </c>
      <c r="C284" s="20" t="s">
        <v>661</v>
      </c>
      <c r="D284" s="25"/>
      <c r="E284" s="81">
        <f t="shared" si="21"/>
        <v>1188.9837398373984</v>
      </c>
      <c r="F284" s="23">
        <v>1462.45</v>
      </c>
      <c r="G284" s="94"/>
      <c r="H284" s="81">
        <f t="shared" si="19"/>
        <v>0</v>
      </c>
      <c r="I284" s="86">
        <f t="shared" si="20"/>
        <v>0</v>
      </c>
      <c r="J284" s="24">
        <v>0.23</v>
      </c>
    </row>
    <row r="285" spans="2:10" ht="14" x14ac:dyDescent="0.15">
      <c r="B285" s="6" t="s">
        <v>274</v>
      </c>
      <c r="C285" s="20" t="s">
        <v>570</v>
      </c>
      <c r="D285" s="25"/>
      <c r="E285" s="81">
        <f t="shared" si="21"/>
        <v>44.983739837398375</v>
      </c>
      <c r="F285" s="23">
        <v>55.33</v>
      </c>
      <c r="G285" s="94"/>
      <c r="H285" s="81">
        <f t="shared" si="19"/>
        <v>0</v>
      </c>
      <c r="I285" s="86">
        <f t="shared" si="20"/>
        <v>0</v>
      </c>
      <c r="J285" s="24">
        <v>0.23</v>
      </c>
    </row>
    <row r="286" spans="2:10" ht="14" x14ac:dyDescent="0.15">
      <c r="B286" s="7" t="s">
        <v>268</v>
      </c>
      <c r="C286" s="20" t="s">
        <v>662</v>
      </c>
      <c r="D286" s="25"/>
      <c r="E286" s="81">
        <f t="shared" si="21"/>
        <v>196.92682926829269</v>
      </c>
      <c r="F286" s="23">
        <v>242.22</v>
      </c>
      <c r="G286" s="94"/>
      <c r="H286" s="81">
        <f t="shared" si="19"/>
        <v>0</v>
      </c>
      <c r="I286" s="86">
        <f t="shared" si="20"/>
        <v>0</v>
      </c>
      <c r="J286" s="24">
        <v>0.23</v>
      </c>
    </row>
    <row r="287" spans="2:10" ht="14" x14ac:dyDescent="0.15">
      <c r="B287" s="6" t="s">
        <v>269</v>
      </c>
      <c r="C287" s="20" t="s">
        <v>663</v>
      </c>
      <c r="D287" s="25"/>
      <c r="E287" s="81">
        <f t="shared" si="21"/>
        <v>28.170731707317078</v>
      </c>
      <c r="F287" s="23">
        <v>34.650000000000006</v>
      </c>
      <c r="G287" s="94"/>
      <c r="H287" s="81">
        <f t="shared" si="19"/>
        <v>0</v>
      </c>
      <c r="I287" s="86">
        <f t="shared" si="20"/>
        <v>0</v>
      </c>
      <c r="J287" s="24">
        <v>0.23</v>
      </c>
    </row>
    <row r="288" spans="2:10" ht="14" x14ac:dyDescent="0.15">
      <c r="B288" s="7" t="s">
        <v>271</v>
      </c>
      <c r="C288" s="20" t="s">
        <v>664</v>
      </c>
      <c r="D288" s="25"/>
      <c r="E288" s="81">
        <f t="shared" si="21"/>
        <v>129.40650406504065</v>
      </c>
      <c r="F288" s="23">
        <v>159.16999999999999</v>
      </c>
      <c r="G288" s="94"/>
      <c r="H288" s="81">
        <f t="shared" si="19"/>
        <v>0</v>
      </c>
      <c r="I288" s="86">
        <f t="shared" si="20"/>
        <v>0</v>
      </c>
      <c r="J288" s="24">
        <v>0.23</v>
      </c>
    </row>
    <row r="289" spans="2:10" ht="14" x14ac:dyDescent="0.15">
      <c r="B289" s="7" t="s">
        <v>286</v>
      </c>
      <c r="C289" s="20" t="s">
        <v>665</v>
      </c>
      <c r="D289" s="25"/>
      <c r="E289" s="81">
        <f t="shared" si="21"/>
        <v>560.73170731707319</v>
      </c>
      <c r="F289" s="23">
        <v>689.7</v>
      </c>
      <c r="G289" s="94"/>
      <c r="H289" s="81">
        <f t="shared" si="19"/>
        <v>0</v>
      </c>
      <c r="I289" s="86">
        <f t="shared" si="20"/>
        <v>0</v>
      </c>
      <c r="J289" s="24">
        <v>0.23</v>
      </c>
    </row>
    <row r="290" spans="2:10" ht="14" x14ac:dyDescent="0.15">
      <c r="B290" s="6" t="s">
        <v>287</v>
      </c>
      <c r="C290" s="20" t="s">
        <v>537</v>
      </c>
      <c r="D290" s="25"/>
      <c r="E290" s="81">
        <f t="shared" si="21"/>
        <v>46.861788617886177</v>
      </c>
      <c r="F290" s="23">
        <v>57.64</v>
      </c>
      <c r="G290" s="94"/>
      <c r="H290" s="81">
        <f t="shared" si="19"/>
        <v>0</v>
      </c>
      <c r="I290" s="86">
        <f t="shared" si="20"/>
        <v>0</v>
      </c>
      <c r="J290" s="24">
        <v>0.23</v>
      </c>
    </row>
    <row r="291" spans="2:10" ht="14" x14ac:dyDescent="0.15">
      <c r="B291" s="6" t="s">
        <v>288</v>
      </c>
      <c r="C291" s="20" t="s">
        <v>538</v>
      </c>
      <c r="D291" s="25"/>
      <c r="E291" s="81">
        <f t="shared" si="21"/>
        <v>46.861788617886177</v>
      </c>
      <c r="F291" s="23">
        <v>57.64</v>
      </c>
      <c r="G291" s="94"/>
      <c r="H291" s="81">
        <f t="shared" si="19"/>
        <v>0</v>
      </c>
      <c r="I291" s="86">
        <f t="shared" si="20"/>
        <v>0</v>
      </c>
      <c r="J291" s="24">
        <v>0.23</v>
      </c>
    </row>
    <row r="292" spans="2:10" ht="14" x14ac:dyDescent="0.15">
      <c r="B292" s="6" t="s">
        <v>289</v>
      </c>
      <c r="C292" s="20" t="s">
        <v>539</v>
      </c>
      <c r="D292" s="25"/>
      <c r="E292" s="81">
        <f t="shared" si="21"/>
        <v>174.1219512195122</v>
      </c>
      <c r="F292" s="23">
        <v>214.17000000000002</v>
      </c>
      <c r="G292" s="94"/>
      <c r="H292" s="81">
        <f t="shared" si="19"/>
        <v>0</v>
      </c>
      <c r="I292" s="86">
        <f t="shared" si="20"/>
        <v>0</v>
      </c>
      <c r="J292" s="24">
        <v>0.23</v>
      </c>
    </row>
    <row r="293" spans="2:10" ht="16" customHeight="1" x14ac:dyDescent="0.15">
      <c r="B293" s="6" t="s">
        <v>285</v>
      </c>
      <c r="C293" s="20" t="s">
        <v>666</v>
      </c>
      <c r="D293" s="25"/>
      <c r="E293" s="81">
        <f t="shared" si="21"/>
        <v>468.7967479674798</v>
      </c>
      <c r="F293" s="23">
        <v>576.62000000000012</v>
      </c>
      <c r="G293" s="94"/>
      <c r="H293" s="81">
        <f t="shared" si="19"/>
        <v>0</v>
      </c>
      <c r="I293" s="86">
        <f t="shared" si="20"/>
        <v>0</v>
      </c>
      <c r="J293" s="24">
        <v>0.23</v>
      </c>
    </row>
    <row r="294" spans="2:10" ht="14" x14ac:dyDescent="0.15">
      <c r="B294" s="7" t="s">
        <v>291</v>
      </c>
      <c r="C294" s="20" t="s">
        <v>667</v>
      </c>
      <c r="D294" s="25"/>
      <c r="E294" s="81">
        <f t="shared" si="21"/>
        <v>560.73170731707319</v>
      </c>
      <c r="F294" s="23">
        <v>689.7</v>
      </c>
      <c r="G294" s="94"/>
      <c r="H294" s="81">
        <f t="shared" si="19"/>
        <v>0</v>
      </c>
      <c r="I294" s="86">
        <f t="shared" si="20"/>
        <v>0</v>
      </c>
      <c r="J294" s="24">
        <v>0.23</v>
      </c>
    </row>
    <row r="295" spans="2:10" ht="14" x14ac:dyDescent="0.15">
      <c r="B295" s="6" t="s">
        <v>292</v>
      </c>
      <c r="C295" s="20" t="s">
        <v>542</v>
      </c>
      <c r="D295" s="25"/>
      <c r="E295" s="81">
        <f t="shared" si="21"/>
        <v>46.861788617886177</v>
      </c>
      <c r="F295" s="23">
        <v>57.64</v>
      </c>
      <c r="G295" s="94"/>
      <c r="H295" s="81">
        <f t="shared" si="19"/>
        <v>0</v>
      </c>
      <c r="I295" s="86">
        <f t="shared" si="20"/>
        <v>0</v>
      </c>
      <c r="J295" s="24">
        <v>0.23</v>
      </c>
    </row>
    <row r="296" spans="2:10" ht="14" x14ac:dyDescent="0.15">
      <c r="B296" s="6" t="s">
        <v>293</v>
      </c>
      <c r="C296" s="20" t="s">
        <v>543</v>
      </c>
      <c r="D296" s="25"/>
      <c r="E296" s="81">
        <f t="shared" si="21"/>
        <v>46.861788617886177</v>
      </c>
      <c r="F296" s="23">
        <v>57.64</v>
      </c>
      <c r="G296" s="94"/>
      <c r="H296" s="81">
        <f t="shared" si="19"/>
        <v>0</v>
      </c>
      <c r="I296" s="86">
        <f t="shared" si="20"/>
        <v>0</v>
      </c>
      <c r="J296" s="24">
        <v>0.23</v>
      </c>
    </row>
    <row r="297" spans="2:10" ht="14" x14ac:dyDescent="0.15">
      <c r="B297" s="6" t="s">
        <v>294</v>
      </c>
      <c r="C297" s="20" t="s">
        <v>544</v>
      </c>
      <c r="D297" s="25"/>
      <c r="E297" s="81">
        <f t="shared" si="21"/>
        <v>174.1219512195122</v>
      </c>
      <c r="F297" s="23">
        <v>214.17000000000002</v>
      </c>
      <c r="G297" s="94"/>
      <c r="H297" s="81">
        <f t="shared" si="19"/>
        <v>0</v>
      </c>
      <c r="I297" s="86">
        <f t="shared" si="20"/>
        <v>0</v>
      </c>
      <c r="J297" s="24">
        <v>0.23</v>
      </c>
    </row>
    <row r="298" spans="2:10" ht="17" customHeight="1" x14ac:dyDescent="0.15">
      <c r="B298" s="6" t="s">
        <v>290</v>
      </c>
      <c r="C298" s="20" t="s">
        <v>668</v>
      </c>
      <c r="D298" s="25"/>
      <c r="E298" s="81">
        <f t="shared" si="21"/>
        <v>468.7967479674798</v>
      </c>
      <c r="F298" s="23">
        <v>576.62000000000012</v>
      </c>
      <c r="G298" s="94"/>
      <c r="H298" s="81">
        <f t="shared" si="19"/>
        <v>0</v>
      </c>
      <c r="I298" s="86">
        <f t="shared" si="20"/>
        <v>0</v>
      </c>
      <c r="J298" s="24">
        <v>0.23</v>
      </c>
    </row>
    <row r="299" spans="2:10" ht="16" x14ac:dyDescent="0.15">
      <c r="B299" s="7" t="s">
        <v>295</v>
      </c>
      <c r="C299" s="20" t="s">
        <v>669</v>
      </c>
      <c r="D299" s="25"/>
      <c r="E299" s="81">
        <f t="shared" si="21"/>
        <v>410.66666666666669</v>
      </c>
      <c r="F299" s="23">
        <v>505.12</v>
      </c>
      <c r="G299" s="94"/>
      <c r="H299" s="81">
        <f t="shared" si="19"/>
        <v>0</v>
      </c>
      <c r="I299" s="86">
        <f t="shared" si="20"/>
        <v>0</v>
      </c>
      <c r="J299" s="24">
        <v>0.23</v>
      </c>
    </row>
    <row r="300" spans="2:10" ht="16" x14ac:dyDescent="0.15">
      <c r="B300" s="6" t="s">
        <v>16</v>
      </c>
      <c r="C300" s="20" t="s">
        <v>502</v>
      </c>
      <c r="D300" s="41"/>
      <c r="E300" s="81">
        <f t="shared" si="21"/>
        <v>41.22764227642277</v>
      </c>
      <c r="F300" s="23">
        <v>50.710000000000008</v>
      </c>
      <c r="G300" s="94"/>
      <c r="H300" s="81">
        <f t="shared" si="19"/>
        <v>0</v>
      </c>
      <c r="I300" s="86">
        <f t="shared" si="20"/>
        <v>0</v>
      </c>
      <c r="J300" s="24">
        <v>0.23</v>
      </c>
    </row>
    <row r="301" spans="2:10" ht="16" x14ac:dyDescent="0.15">
      <c r="B301" s="6" t="s">
        <v>17</v>
      </c>
      <c r="C301" s="20" t="s">
        <v>503</v>
      </c>
      <c r="D301" s="41"/>
      <c r="E301" s="81">
        <f t="shared" si="21"/>
        <v>16.902439024390244</v>
      </c>
      <c r="F301" s="23">
        <v>20.79</v>
      </c>
      <c r="G301" s="94"/>
      <c r="H301" s="81">
        <f t="shared" si="19"/>
        <v>0</v>
      </c>
      <c r="I301" s="86">
        <f t="shared" si="20"/>
        <v>0</v>
      </c>
      <c r="J301" s="24">
        <v>0.23</v>
      </c>
    </row>
    <row r="302" spans="2:10" ht="14" x14ac:dyDescent="0.15">
      <c r="B302" s="7" t="s">
        <v>299</v>
      </c>
      <c r="C302" s="20" t="s">
        <v>670</v>
      </c>
      <c r="D302" s="25"/>
      <c r="E302" s="81">
        <f t="shared" si="21"/>
        <v>215.61788617886182</v>
      </c>
      <c r="F302" s="23">
        <v>265.21000000000004</v>
      </c>
      <c r="G302" s="94"/>
      <c r="H302" s="81">
        <f t="shared" si="19"/>
        <v>0</v>
      </c>
      <c r="I302" s="86">
        <f t="shared" si="20"/>
        <v>0</v>
      </c>
      <c r="J302" s="24">
        <v>0.23</v>
      </c>
    </row>
    <row r="303" spans="2:10" ht="14" x14ac:dyDescent="0.15">
      <c r="B303" s="6" t="s">
        <v>298</v>
      </c>
      <c r="C303" s="20" t="s">
        <v>671</v>
      </c>
      <c r="D303" s="25"/>
      <c r="E303" s="81">
        <f t="shared" si="21"/>
        <v>116.26016260162602</v>
      </c>
      <c r="F303" s="23">
        <v>143</v>
      </c>
      <c r="G303" s="94"/>
      <c r="H303" s="81">
        <f t="shared" si="19"/>
        <v>0</v>
      </c>
      <c r="I303" s="86">
        <f t="shared" si="20"/>
        <v>0</v>
      </c>
      <c r="J303" s="24">
        <v>0.23</v>
      </c>
    </row>
    <row r="304" spans="2:10" ht="14" x14ac:dyDescent="0.15">
      <c r="B304" s="4" t="s">
        <v>312</v>
      </c>
      <c r="C304" s="20" t="s">
        <v>560</v>
      </c>
      <c r="D304" s="25"/>
      <c r="E304" s="81">
        <f t="shared" si="21"/>
        <v>46.861788617886177</v>
      </c>
      <c r="F304" s="23">
        <v>57.64</v>
      </c>
      <c r="G304" s="94"/>
      <c r="H304" s="81">
        <f t="shared" si="19"/>
        <v>0</v>
      </c>
      <c r="I304" s="86">
        <f t="shared" si="20"/>
        <v>0</v>
      </c>
      <c r="J304" s="24">
        <v>0.23</v>
      </c>
    </row>
    <row r="305" spans="2:10" ht="14" x14ac:dyDescent="0.15">
      <c r="B305" s="7" t="s">
        <v>302</v>
      </c>
      <c r="C305" s="20" t="s">
        <v>672</v>
      </c>
      <c r="D305" s="25"/>
      <c r="E305" s="81">
        <f t="shared" si="21"/>
        <v>485.69918699186996</v>
      </c>
      <c r="F305" s="23">
        <v>597.41000000000008</v>
      </c>
      <c r="G305" s="94"/>
      <c r="H305" s="81">
        <f t="shared" si="19"/>
        <v>0</v>
      </c>
      <c r="I305" s="86">
        <f t="shared" si="20"/>
        <v>0</v>
      </c>
      <c r="J305" s="24">
        <v>0.23</v>
      </c>
    </row>
    <row r="306" spans="2:10" ht="14" x14ac:dyDescent="0.15">
      <c r="B306" s="6" t="s">
        <v>300</v>
      </c>
      <c r="C306" s="20" t="s">
        <v>673</v>
      </c>
      <c r="D306" s="25"/>
      <c r="E306" s="81">
        <f t="shared" si="21"/>
        <v>290.65040650406507</v>
      </c>
      <c r="F306" s="23">
        <v>357.50000000000006</v>
      </c>
      <c r="G306" s="94"/>
      <c r="H306" s="81">
        <f t="shared" si="19"/>
        <v>0</v>
      </c>
      <c r="I306" s="86">
        <f t="shared" si="20"/>
        <v>0</v>
      </c>
      <c r="J306" s="24">
        <v>0.23</v>
      </c>
    </row>
    <row r="307" spans="2:10" ht="14" x14ac:dyDescent="0.15">
      <c r="B307" s="5" t="s">
        <v>303</v>
      </c>
      <c r="C307" s="20" t="s">
        <v>674</v>
      </c>
      <c r="D307" s="41"/>
      <c r="E307" s="81">
        <f t="shared" si="21"/>
        <v>485.69918699186996</v>
      </c>
      <c r="F307" s="23">
        <v>597.41000000000008</v>
      </c>
      <c r="G307" s="94"/>
      <c r="H307" s="81">
        <f t="shared" si="19"/>
        <v>0</v>
      </c>
      <c r="I307" s="86">
        <f t="shared" si="20"/>
        <v>0</v>
      </c>
      <c r="J307" s="24">
        <v>0.23</v>
      </c>
    </row>
    <row r="308" spans="2:10" ht="14" x14ac:dyDescent="0.15">
      <c r="B308" s="7" t="s">
        <v>310</v>
      </c>
      <c r="C308" s="20" t="s">
        <v>675</v>
      </c>
      <c r="D308" s="25"/>
      <c r="E308" s="81">
        <f t="shared" si="21"/>
        <v>196.92682926829269</v>
      </c>
      <c r="F308" s="23">
        <v>242.22</v>
      </c>
      <c r="G308" s="94"/>
      <c r="H308" s="81">
        <f t="shared" si="19"/>
        <v>0</v>
      </c>
      <c r="I308" s="86">
        <f t="shared" si="20"/>
        <v>0</v>
      </c>
      <c r="J308" s="24">
        <v>0.23</v>
      </c>
    </row>
    <row r="309" spans="2:10" ht="14" x14ac:dyDescent="0.15">
      <c r="B309" s="6" t="s">
        <v>312</v>
      </c>
      <c r="C309" s="20" t="s">
        <v>560</v>
      </c>
      <c r="D309" s="25"/>
      <c r="E309" s="81">
        <f t="shared" si="21"/>
        <v>46.861788617886177</v>
      </c>
      <c r="F309" s="23">
        <v>57.64</v>
      </c>
      <c r="G309" s="94"/>
      <c r="H309" s="81">
        <f t="shared" si="19"/>
        <v>0</v>
      </c>
      <c r="I309" s="86">
        <f t="shared" si="20"/>
        <v>0</v>
      </c>
      <c r="J309" s="24">
        <v>0.23</v>
      </c>
    </row>
    <row r="310" spans="2:10" ht="14" x14ac:dyDescent="0.15">
      <c r="B310" s="6" t="s">
        <v>311</v>
      </c>
      <c r="C310" s="20" t="s">
        <v>557</v>
      </c>
      <c r="D310" s="52"/>
      <c r="E310" s="81">
        <f t="shared" si="21"/>
        <v>63.764227642276431</v>
      </c>
      <c r="F310" s="23">
        <v>78.430000000000007</v>
      </c>
      <c r="G310" s="94"/>
      <c r="H310" s="81">
        <f t="shared" si="19"/>
        <v>0</v>
      </c>
      <c r="I310" s="86">
        <f t="shared" si="20"/>
        <v>0</v>
      </c>
      <c r="J310" s="24">
        <v>0.23</v>
      </c>
    </row>
    <row r="311" spans="2:10" ht="14" x14ac:dyDescent="0.15">
      <c r="B311" s="6" t="s">
        <v>28</v>
      </c>
      <c r="C311" s="20" t="s">
        <v>558</v>
      </c>
      <c r="D311" s="25"/>
      <c r="E311" s="81">
        <f t="shared" si="21"/>
        <v>18.780487804878049</v>
      </c>
      <c r="F311" s="23">
        <v>23.1</v>
      </c>
      <c r="G311" s="94"/>
      <c r="H311" s="81">
        <f t="shared" si="19"/>
        <v>0</v>
      </c>
      <c r="I311" s="86">
        <f t="shared" si="20"/>
        <v>0</v>
      </c>
      <c r="J311" s="24">
        <v>0.23</v>
      </c>
    </row>
    <row r="312" spans="2:10" ht="14" x14ac:dyDescent="0.15">
      <c r="B312" s="6" t="s">
        <v>309</v>
      </c>
      <c r="C312" s="20" t="s">
        <v>676</v>
      </c>
      <c r="D312" s="25"/>
      <c r="E312" s="81">
        <f t="shared" si="21"/>
        <v>127.52845528455286</v>
      </c>
      <c r="F312" s="23">
        <v>156.86000000000001</v>
      </c>
      <c r="G312" s="94"/>
      <c r="H312" s="81">
        <f t="shared" si="19"/>
        <v>0</v>
      </c>
      <c r="I312" s="86">
        <f t="shared" si="20"/>
        <v>0</v>
      </c>
      <c r="J312" s="24">
        <v>0.23</v>
      </c>
    </row>
    <row r="313" spans="2:10" ht="14" x14ac:dyDescent="0.15">
      <c r="B313" s="7" t="s">
        <v>320</v>
      </c>
      <c r="C313" s="20" t="s">
        <v>677</v>
      </c>
      <c r="D313" s="43"/>
      <c r="E313" s="81">
        <f t="shared" si="21"/>
        <v>429.44715447154476</v>
      </c>
      <c r="F313" s="23">
        <v>528.22</v>
      </c>
      <c r="G313" s="94"/>
      <c r="H313" s="81">
        <f t="shared" si="19"/>
        <v>0</v>
      </c>
      <c r="I313" s="86">
        <f t="shared" si="20"/>
        <v>0</v>
      </c>
      <c r="J313" s="24">
        <v>0.23</v>
      </c>
    </row>
    <row r="314" spans="2:10" ht="14" x14ac:dyDescent="0.15">
      <c r="B314" s="7" t="s">
        <v>326</v>
      </c>
      <c r="C314" s="20" t="s">
        <v>678</v>
      </c>
      <c r="D314" s="41"/>
      <c r="E314" s="81">
        <f t="shared" si="21"/>
        <v>523.17073170731703</v>
      </c>
      <c r="F314" s="23">
        <v>643.5</v>
      </c>
      <c r="G314" s="94"/>
      <c r="H314" s="81">
        <f t="shared" si="19"/>
        <v>0</v>
      </c>
      <c r="I314" s="86">
        <f t="shared" si="20"/>
        <v>0</v>
      </c>
      <c r="J314" s="24">
        <v>0.23</v>
      </c>
    </row>
    <row r="315" spans="2:10" ht="14" x14ac:dyDescent="0.15">
      <c r="B315" s="7" t="s">
        <v>330</v>
      </c>
      <c r="C315" s="20" t="s">
        <v>679</v>
      </c>
      <c r="D315" s="25"/>
      <c r="E315" s="81">
        <f t="shared" si="21"/>
        <v>148.1869918699187</v>
      </c>
      <c r="F315" s="23">
        <v>182.27</v>
      </c>
      <c r="G315" s="94"/>
      <c r="H315" s="81">
        <f t="shared" si="19"/>
        <v>0</v>
      </c>
      <c r="I315" s="86">
        <f t="shared" si="20"/>
        <v>0</v>
      </c>
      <c r="J315" s="24">
        <v>0.23</v>
      </c>
    </row>
    <row r="316" spans="2:10" ht="14" x14ac:dyDescent="0.15">
      <c r="B316" s="7" t="s">
        <v>331</v>
      </c>
      <c r="C316" s="20" t="s">
        <v>680</v>
      </c>
      <c r="D316" s="25"/>
      <c r="E316" s="81">
        <f t="shared" si="21"/>
        <v>118.13821138211382</v>
      </c>
      <c r="F316" s="23">
        <v>145.31</v>
      </c>
      <c r="G316" s="94"/>
      <c r="H316" s="81">
        <f t="shared" si="19"/>
        <v>0</v>
      </c>
      <c r="I316" s="86">
        <f t="shared" si="20"/>
        <v>0</v>
      </c>
      <c r="J316" s="24">
        <v>0.23</v>
      </c>
    </row>
    <row r="317" spans="2:10" ht="14" x14ac:dyDescent="0.15">
      <c r="B317" s="7" t="s">
        <v>332</v>
      </c>
      <c r="C317" s="20" t="s">
        <v>681</v>
      </c>
      <c r="D317" s="25"/>
      <c r="E317" s="81">
        <f t="shared" si="21"/>
        <v>354.41463414634154</v>
      </c>
      <c r="F317" s="23">
        <v>435.93000000000006</v>
      </c>
      <c r="G317" s="94"/>
      <c r="H317" s="81">
        <f t="shared" si="19"/>
        <v>0</v>
      </c>
      <c r="I317" s="86">
        <f t="shared" si="20"/>
        <v>0</v>
      </c>
      <c r="J317" s="24">
        <v>0.23</v>
      </c>
    </row>
    <row r="318" spans="2:10" ht="14" x14ac:dyDescent="0.15">
      <c r="B318" s="6" t="s">
        <v>3</v>
      </c>
      <c r="C318" s="20" t="s">
        <v>591</v>
      </c>
      <c r="D318" s="25"/>
      <c r="E318" s="81">
        <f t="shared" si="21"/>
        <v>241.91056910569108</v>
      </c>
      <c r="F318" s="23">
        <v>297.55</v>
      </c>
      <c r="G318" s="94"/>
      <c r="H318" s="81">
        <f t="shared" si="19"/>
        <v>0</v>
      </c>
      <c r="I318" s="86">
        <f t="shared" si="20"/>
        <v>0</v>
      </c>
      <c r="J318" s="24">
        <v>0.23</v>
      </c>
    </row>
    <row r="319" spans="2:10" ht="14" x14ac:dyDescent="0.15">
      <c r="B319" s="6" t="s">
        <v>272</v>
      </c>
      <c r="C319" s="20" t="s">
        <v>592</v>
      </c>
      <c r="D319" s="25"/>
      <c r="E319" s="81">
        <f t="shared" si="21"/>
        <v>22.536585365853661</v>
      </c>
      <c r="F319" s="23">
        <v>27.720000000000002</v>
      </c>
      <c r="G319" s="94"/>
      <c r="H319" s="81">
        <f t="shared" si="19"/>
        <v>0</v>
      </c>
      <c r="I319" s="86">
        <f t="shared" si="20"/>
        <v>0</v>
      </c>
      <c r="J319" s="24">
        <v>0.23</v>
      </c>
    </row>
    <row r="320" spans="2:10" ht="14" x14ac:dyDescent="0.15">
      <c r="B320" s="7" t="s">
        <v>333</v>
      </c>
      <c r="C320" s="20" t="s">
        <v>682</v>
      </c>
      <c r="D320" s="25"/>
      <c r="E320" s="81">
        <f t="shared" si="21"/>
        <v>279.3821138211382</v>
      </c>
      <c r="F320" s="23">
        <v>343.64</v>
      </c>
      <c r="G320" s="94"/>
      <c r="H320" s="81">
        <f t="shared" si="19"/>
        <v>0</v>
      </c>
      <c r="I320" s="86">
        <f t="shared" si="20"/>
        <v>0</v>
      </c>
      <c r="J320" s="24">
        <v>0.23</v>
      </c>
    </row>
    <row r="321" spans="2:10" ht="14" x14ac:dyDescent="0.15">
      <c r="B321" s="6" t="s">
        <v>334</v>
      </c>
      <c r="C321" s="20" t="s">
        <v>683</v>
      </c>
      <c r="D321" s="25"/>
      <c r="E321" s="81">
        <f t="shared" si="21"/>
        <v>46.861788617886177</v>
      </c>
      <c r="F321" s="23">
        <v>57.64</v>
      </c>
      <c r="G321" s="94"/>
      <c r="H321" s="81">
        <f t="shared" si="19"/>
        <v>0</v>
      </c>
      <c r="I321" s="86">
        <f t="shared" si="20"/>
        <v>0</v>
      </c>
      <c r="J321" s="24">
        <v>0.23</v>
      </c>
    </row>
    <row r="322" spans="2:10" ht="14" x14ac:dyDescent="0.15">
      <c r="B322" s="7" t="s">
        <v>335</v>
      </c>
      <c r="C322" s="20" t="s">
        <v>684</v>
      </c>
      <c r="D322" s="43"/>
      <c r="E322" s="81">
        <f t="shared" si="21"/>
        <v>129.40650406504065</v>
      </c>
      <c r="F322" s="23">
        <v>159.16999999999999</v>
      </c>
      <c r="G322" s="94"/>
      <c r="H322" s="81">
        <f t="shared" si="19"/>
        <v>0</v>
      </c>
      <c r="I322" s="86">
        <f t="shared" si="20"/>
        <v>0</v>
      </c>
      <c r="J322" s="24">
        <v>0.23</v>
      </c>
    </row>
    <row r="323" spans="2:10" ht="14" x14ac:dyDescent="0.15">
      <c r="B323" s="7" t="s">
        <v>336</v>
      </c>
      <c r="C323" s="20" t="s">
        <v>685</v>
      </c>
      <c r="D323" s="25"/>
      <c r="E323" s="81">
        <f t="shared" si="21"/>
        <v>277.50406504065046</v>
      </c>
      <c r="F323" s="23">
        <v>341.33000000000004</v>
      </c>
      <c r="G323" s="94"/>
      <c r="H323" s="81">
        <f t="shared" si="19"/>
        <v>0</v>
      </c>
      <c r="I323" s="86">
        <f t="shared" si="20"/>
        <v>0</v>
      </c>
      <c r="J323" s="24">
        <v>0.23</v>
      </c>
    </row>
    <row r="324" spans="2:10" ht="14" x14ac:dyDescent="0.15">
      <c r="B324" s="7" t="s">
        <v>338</v>
      </c>
      <c r="C324" s="20" t="s">
        <v>686</v>
      </c>
      <c r="D324" s="25"/>
      <c r="E324" s="81">
        <f t="shared" si="21"/>
        <v>450.10569105691064</v>
      </c>
      <c r="F324" s="23">
        <v>553.63000000000011</v>
      </c>
      <c r="G324" s="94"/>
      <c r="H324" s="81">
        <f t="shared" si="19"/>
        <v>0</v>
      </c>
      <c r="I324" s="86">
        <f t="shared" si="20"/>
        <v>0</v>
      </c>
      <c r="J324" s="24">
        <v>0.23</v>
      </c>
    </row>
    <row r="325" spans="2:10" ht="16" x14ac:dyDescent="0.15">
      <c r="B325" s="6" t="s">
        <v>296</v>
      </c>
      <c r="C325" s="20" t="s">
        <v>597</v>
      </c>
      <c r="D325" s="41"/>
      <c r="E325" s="81">
        <f t="shared" si="21"/>
        <v>15.024390243902442</v>
      </c>
      <c r="F325" s="23">
        <v>18.480000000000004</v>
      </c>
      <c r="G325" s="94"/>
      <c r="H325" s="81">
        <f t="shared" si="19"/>
        <v>0</v>
      </c>
      <c r="I325" s="86">
        <f t="shared" si="20"/>
        <v>0</v>
      </c>
      <c r="J325" s="24">
        <v>0.23</v>
      </c>
    </row>
    <row r="326" spans="2:10" ht="14" x14ac:dyDescent="0.15">
      <c r="B326" s="6" t="s">
        <v>339</v>
      </c>
      <c r="C326" s="20" t="s">
        <v>598</v>
      </c>
      <c r="D326" s="25"/>
      <c r="E326" s="81">
        <f t="shared" si="21"/>
        <v>84.42276422764229</v>
      </c>
      <c r="F326" s="23">
        <v>103.84000000000002</v>
      </c>
      <c r="G326" s="94"/>
      <c r="H326" s="81">
        <f t="shared" si="19"/>
        <v>0</v>
      </c>
      <c r="I326" s="86">
        <f t="shared" si="20"/>
        <v>0</v>
      </c>
      <c r="J326" s="24">
        <v>0.23</v>
      </c>
    </row>
    <row r="327" spans="2:10" ht="14" x14ac:dyDescent="0.15">
      <c r="B327" s="6" t="s">
        <v>340</v>
      </c>
      <c r="C327" s="20" t="s">
        <v>599</v>
      </c>
      <c r="D327" s="25"/>
      <c r="E327" s="81">
        <f t="shared" si="21"/>
        <v>241.91056910569108</v>
      </c>
      <c r="F327" s="23">
        <v>297.55</v>
      </c>
      <c r="G327" s="94"/>
      <c r="H327" s="81">
        <f t="shared" si="19"/>
        <v>0</v>
      </c>
      <c r="I327" s="86">
        <f t="shared" si="20"/>
        <v>0</v>
      </c>
      <c r="J327" s="24">
        <v>0.23</v>
      </c>
    </row>
    <row r="328" spans="2:10" ht="14" x14ac:dyDescent="0.15">
      <c r="B328" s="6" t="s">
        <v>341</v>
      </c>
      <c r="C328" s="20" t="s">
        <v>687</v>
      </c>
      <c r="D328" s="25"/>
      <c r="E328" s="81">
        <f t="shared" si="21"/>
        <v>112.5040650406504</v>
      </c>
      <c r="F328" s="23">
        <v>138.38</v>
      </c>
      <c r="G328" s="94"/>
      <c r="H328" s="81">
        <f t="shared" si="19"/>
        <v>0</v>
      </c>
      <c r="I328" s="86">
        <f t="shared" si="20"/>
        <v>0</v>
      </c>
      <c r="J328" s="24">
        <v>0.23</v>
      </c>
    </row>
    <row r="329" spans="2:10" ht="14" x14ac:dyDescent="0.15">
      <c r="B329" s="6" t="s">
        <v>343</v>
      </c>
      <c r="C329" s="20" t="s">
        <v>600</v>
      </c>
      <c r="D329" s="25"/>
      <c r="E329" s="81">
        <f t="shared" si="21"/>
        <v>31.837398373983742</v>
      </c>
      <c r="F329" s="23">
        <v>39.160000000000004</v>
      </c>
      <c r="G329" s="94"/>
      <c r="H329" s="81">
        <f t="shared" si="19"/>
        <v>0</v>
      </c>
      <c r="I329" s="86">
        <f t="shared" si="20"/>
        <v>0</v>
      </c>
      <c r="J329" s="24">
        <v>0.23</v>
      </c>
    </row>
    <row r="330" spans="2:10" ht="14" x14ac:dyDescent="0.15">
      <c r="B330" s="6" t="s">
        <v>342</v>
      </c>
      <c r="C330" s="20" t="s">
        <v>601</v>
      </c>
      <c r="D330" s="25"/>
      <c r="E330" s="81">
        <f t="shared" si="21"/>
        <v>73.154471544715449</v>
      </c>
      <c r="F330" s="23">
        <v>89.98</v>
      </c>
      <c r="G330" s="94"/>
      <c r="H330" s="81">
        <f t="shared" si="19"/>
        <v>0</v>
      </c>
      <c r="I330" s="86">
        <f t="shared" si="20"/>
        <v>0</v>
      </c>
      <c r="J330" s="24">
        <v>0.23</v>
      </c>
    </row>
    <row r="331" spans="2:10" ht="14" x14ac:dyDescent="0.15">
      <c r="B331" s="6" t="s">
        <v>344</v>
      </c>
      <c r="C331" s="20" t="s">
        <v>602</v>
      </c>
      <c r="D331" s="25"/>
      <c r="E331" s="81">
        <f t="shared" si="21"/>
        <v>18.780487804878049</v>
      </c>
      <c r="F331" s="23">
        <v>23.1</v>
      </c>
      <c r="G331" s="94"/>
      <c r="H331" s="81">
        <f t="shared" ref="H331:H394" si="22">G331*E331</f>
        <v>0</v>
      </c>
      <c r="I331" s="86">
        <f t="shared" ref="I331:I394" si="23">H331*(1+J331)</f>
        <v>0</v>
      </c>
      <c r="J331" s="24">
        <v>0.23</v>
      </c>
    </row>
    <row r="332" spans="2:10" ht="14" x14ac:dyDescent="0.15">
      <c r="B332" s="6" t="s">
        <v>345</v>
      </c>
      <c r="C332" s="20" t="s">
        <v>603</v>
      </c>
      <c r="D332" s="25"/>
      <c r="E332" s="81">
        <f t="shared" si="21"/>
        <v>46.861788617886177</v>
      </c>
      <c r="F332" s="23">
        <v>57.64</v>
      </c>
      <c r="G332" s="94"/>
      <c r="H332" s="81">
        <f t="shared" si="22"/>
        <v>0</v>
      </c>
      <c r="I332" s="86">
        <f t="shared" si="23"/>
        <v>0</v>
      </c>
      <c r="J332" s="24">
        <v>0.23</v>
      </c>
    </row>
    <row r="333" spans="2:10" ht="14" x14ac:dyDescent="0.15">
      <c r="B333" s="7" t="s">
        <v>355</v>
      </c>
      <c r="C333" s="20" t="s">
        <v>688</v>
      </c>
      <c r="D333" s="25"/>
      <c r="E333" s="81">
        <f t="shared" si="21"/>
        <v>63.764227642276431</v>
      </c>
      <c r="F333" s="23">
        <v>78.430000000000007</v>
      </c>
      <c r="G333" s="94"/>
      <c r="H333" s="81">
        <f t="shared" si="22"/>
        <v>0</v>
      </c>
      <c r="I333" s="86">
        <f t="shared" si="23"/>
        <v>0</v>
      </c>
      <c r="J333" s="24">
        <v>0.23</v>
      </c>
    </row>
    <row r="334" spans="2:10" ht="14" x14ac:dyDescent="0.15">
      <c r="B334" s="7" t="s">
        <v>358</v>
      </c>
      <c r="C334" s="20" t="s">
        <v>689</v>
      </c>
      <c r="D334" s="25"/>
      <c r="E334" s="81">
        <f t="shared" si="21"/>
        <v>148.1869918699187</v>
      </c>
      <c r="F334" s="23">
        <v>182.27</v>
      </c>
      <c r="G334" s="94"/>
      <c r="H334" s="81">
        <f t="shared" si="22"/>
        <v>0</v>
      </c>
      <c r="I334" s="86">
        <f t="shared" si="23"/>
        <v>0</v>
      </c>
      <c r="J334" s="24">
        <v>0.23</v>
      </c>
    </row>
    <row r="335" spans="2:10" ht="14" x14ac:dyDescent="0.15">
      <c r="B335" s="6" t="s">
        <v>250</v>
      </c>
      <c r="C335" s="20" t="s">
        <v>690</v>
      </c>
      <c r="D335" s="25"/>
      <c r="E335" s="81">
        <f t="shared" si="21"/>
        <v>35.59349593495935</v>
      </c>
      <c r="F335" s="23">
        <v>43.78</v>
      </c>
      <c r="G335" s="94"/>
      <c r="H335" s="81">
        <f t="shared" si="22"/>
        <v>0</v>
      </c>
      <c r="I335" s="86">
        <f t="shared" si="23"/>
        <v>0</v>
      </c>
      <c r="J335" s="24">
        <v>0.23</v>
      </c>
    </row>
    <row r="336" spans="2:10" ht="14" x14ac:dyDescent="0.15">
      <c r="B336" s="7" t="s">
        <v>359</v>
      </c>
      <c r="C336" s="20" t="s">
        <v>691</v>
      </c>
      <c r="D336" s="25"/>
      <c r="E336" s="81">
        <f t="shared" si="21"/>
        <v>84.42276422764229</v>
      </c>
      <c r="F336" s="23">
        <v>103.84000000000002</v>
      </c>
      <c r="G336" s="94"/>
      <c r="H336" s="81">
        <f t="shared" si="22"/>
        <v>0</v>
      </c>
      <c r="I336" s="86">
        <f t="shared" si="23"/>
        <v>0</v>
      </c>
      <c r="J336" s="24">
        <v>0.23</v>
      </c>
    </row>
    <row r="337" spans="2:10" ht="14" x14ac:dyDescent="0.15">
      <c r="B337" s="7" t="s">
        <v>361</v>
      </c>
      <c r="C337" s="20" t="s">
        <v>692</v>
      </c>
      <c r="D337" s="25"/>
      <c r="E337" s="81">
        <f t="shared" si="21"/>
        <v>185.65853658536588</v>
      </c>
      <c r="F337" s="23">
        <v>228.36</v>
      </c>
      <c r="G337" s="94"/>
      <c r="H337" s="81">
        <f t="shared" si="22"/>
        <v>0</v>
      </c>
      <c r="I337" s="86">
        <f t="shared" si="23"/>
        <v>0</v>
      </c>
      <c r="J337" s="24">
        <v>0.23</v>
      </c>
    </row>
    <row r="338" spans="2:10" ht="14" x14ac:dyDescent="0.15">
      <c r="B338" s="7" t="s">
        <v>365</v>
      </c>
      <c r="C338" s="20" t="s">
        <v>693</v>
      </c>
      <c r="D338" s="25"/>
      <c r="E338" s="81">
        <f t="shared" si="21"/>
        <v>232.52032520325204</v>
      </c>
      <c r="F338" s="23">
        <v>286</v>
      </c>
      <c r="G338" s="94"/>
      <c r="H338" s="81">
        <f t="shared" si="22"/>
        <v>0</v>
      </c>
      <c r="I338" s="86">
        <f t="shared" si="23"/>
        <v>0</v>
      </c>
      <c r="J338" s="24">
        <v>0.23</v>
      </c>
    </row>
    <row r="339" spans="2:10" ht="14" x14ac:dyDescent="0.15">
      <c r="B339" s="6" t="s">
        <v>364</v>
      </c>
      <c r="C339" s="20" t="s">
        <v>694</v>
      </c>
      <c r="D339" s="25"/>
      <c r="E339" s="81">
        <f t="shared" si="21"/>
        <v>76.284552845528452</v>
      </c>
      <c r="F339" s="23">
        <v>93.83</v>
      </c>
      <c r="G339" s="94"/>
      <c r="H339" s="81">
        <f t="shared" si="22"/>
        <v>0</v>
      </c>
      <c r="I339" s="86">
        <f t="shared" si="23"/>
        <v>0</v>
      </c>
      <c r="J339" s="24">
        <v>0.23</v>
      </c>
    </row>
    <row r="340" spans="2:10" ht="14" x14ac:dyDescent="0.15">
      <c r="B340" s="7" t="s">
        <v>366</v>
      </c>
      <c r="C340" s="20" t="s">
        <v>695</v>
      </c>
      <c r="D340" s="25"/>
      <c r="E340" s="81">
        <f t="shared" si="21"/>
        <v>221.25203252032523</v>
      </c>
      <c r="F340" s="23">
        <v>272.14000000000004</v>
      </c>
      <c r="G340" s="94"/>
      <c r="H340" s="81">
        <f t="shared" si="22"/>
        <v>0</v>
      </c>
      <c r="I340" s="86">
        <f t="shared" si="23"/>
        <v>0</v>
      </c>
      <c r="J340" s="24">
        <v>0.23</v>
      </c>
    </row>
    <row r="341" spans="2:10" ht="14" x14ac:dyDescent="0.15">
      <c r="B341" s="7" t="s">
        <v>367</v>
      </c>
      <c r="C341" s="20" t="s">
        <v>696</v>
      </c>
      <c r="D341" s="25"/>
      <c r="E341" s="81">
        <f t="shared" si="21"/>
        <v>223.13008130081306</v>
      </c>
      <c r="F341" s="23">
        <v>274.45000000000005</v>
      </c>
      <c r="G341" s="94"/>
      <c r="H341" s="81">
        <f t="shared" si="22"/>
        <v>0</v>
      </c>
      <c r="I341" s="86">
        <f t="shared" si="23"/>
        <v>0</v>
      </c>
      <c r="J341" s="24">
        <v>0.23</v>
      </c>
    </row>
    <row r="342" spans="2:10" ht="14" x14ac:dyDescent="0.15">
      <c r="B342" s="5" t="s">
        <v>370</v>
      </c>
      <c r="C342" s="20" t="s">
        <v>697</v>
      </c>
      <c r="D342" s="43"/>
      <c r="E342" s="81">
        <f t="shared" si="21"/>
        <v>185.65853658536588</v>
      </c>
      <c r="F342" s="23">
        <v>228.36</v>
      </c>
      <c r="G342" s="94"/>
      <c r="H342" s="81">
        <f t="shared" si="22"/>
        <v>0</v>
      </c>
      <c r="I342" s="86">
        <f t="shared" si="23"/>
        <v>0</v>
      </c>
      <c r="J342" s="24">
        <v>0.23</v>
      </c>
    </row>
    <row r="343" spans="2:10" ht="14" x14ac:dyDescent="0.15">
      <c r="B343" s="4" t="s">
        <v>371</v>
      </c>
      <c r="C343" s="20" t="s">
        <v>698</v>
      </c>
      <c r="D343" s="43"/>
      <c r="E343" s="81">
        <f t="shared" si="21"/>
        <v>35.59349593495935</v>
      </c>
      <c r="F343" s="23">
        <v>43.78</v>
      </c>
      <c r="G343" s="94"/>
      <c r="H343" s="81">
        <f t="shared" si="22"/>
        <v>0</v>
      </c>
      <c r="I343" s="86">
        <f t="shared" si="23"/>
        <v>0</v>
      </c>
      <c r="J343" s="24">
        <v>0.23</v>
      </c>
    </row>
    <row r="344" spans="2:10" ht="14" x14ac:dyDescent="0.15">
      <c r="B344" s="4" t="s">
        <v>372</v>
      </c>
      <c r="C344" s="20" t="s">
        <v>699</v>
      </c>
      <c r="D344" s="43"/>
      <c r="E344" s="81">
        <f t="shared" si="21"/>
        <v>148.1869918699187</v>
      </c>
      <c r="F344" s="23">
        <v>182.27</v>
      </c>
      <c r="G344" s="94"/>
      <c r="H344" s="81">
        <f t="shared" si="22"/>
        <v>0</v>
      </c>
      <c r="I344" s="86">
        <f t="shared" si="23"/>
        <v>0</v>
      </c>
      <c r="J344" s="24">
        <v>0.23</v>
      </c>
    </row>
    <row r="345" spans="2:10" ht="14" x14ac:dyDescent="0.15">
      <c r="B345" s="7" t="s">
        <v>369</v>
      </c>
      <c r="C345" s="20" t="s">
        <v>700</v>
      </c>
      <c r="D345" s="25"/>
      <c r="E345" s="81">
        <f t="shared" si="21"/>
        <v>204.4390243902439</v>
      </c>
      <c r="F345" s="23">
        <v>251.46</v>
      </c>
      <c r="G345" s="94"/>
      <c r="H345" s="81">
        <f t="shared" si="22"/>
        <v>0</v>
      </c>
      <c r="I345" s="86">
        <f t="shared" si="23"/>
        <v>0</v>
      </c>
      <c r="J345" s="24">
        <v>0.23</v>
      </c>
    </row>
    <row r="346" spans="2:10" ht="14" x14ac:dyDescent="0.15">
      <c r="B346" s="4" t="s">
        <v>398</v>
      </c>
      <c r="C346" s="20" t="s">
        <v>519</v>
      </c>
      <c r="D346" s="25"/>
      <c r="E346" s="81">
        <f t="shared" si="21"/>
        <v>166.34146341463418</v>
      </c>
      <c r="F346" s="23">
        <v>204.60000000000002</v>
      </c>
      <c r="G346" s="94"/>
      <c r="H346" s="81">
        <f t="shared" si="22"/>
        <v>0</v>
      </c>
      <c r="I346" s="86">
        <f t="shared" si="23"/>
        <v>0</v>
      </c>
      <c r="J346" s="24">
        <v>0.23</v>
      </c>
    </row>
    <row r="347" spans="2:10" ht="14" x14ac:dyDescent="0.15">
      <c r="B347" s="7" t="s">
        <v>373</v>
      </c>
      <c r="C347" s="20" t="s">
        <v>701</v>
      </c>
      <c r="D347" s="25"/>
      <c r="E347" s="81">
        <f t="shared" ref="E347:E354" si="24">F347/(1+J347)</f>
        <v>26.292682926829272</v>
      </c>
      <c r="F347" s="23">
        <v>32.340000000000003</v>
      </c>
      <c r="G347" s="94"/>
      <c r="H347" s="81">
        <f t="shared" si="22"/>
        <v>0</v>
      </c>
      <c r="I347" s="86">
        <f t="shared" si="23"/>
        <v>0</v>
      </c>
      <c r="J347" s="24">
        <v>0.23</v>
      </c>
    </row>
    <row r="348" spans="2:10" ht="14" x14ac:dyDescent="0.15">
      <c r="B348" s="7" t="s">
        <v>374</v>
      </c>
      <c r="C348" s="20" t="s">
        <v>702</v>
      </c>
      <c r="D348" s="25"/>
      <c r="E348" s="81">
        <f t="shared" si="24"/>
        <v>103.11382113821139</v>
      </c>
      <c r="F348" s="23">
        <v>126.83000000000001</v>
      </c>
      <c r="G348" s="94"/>
      <c r="H348" s="81">
        <f t="shared" si="22"/>
        <v>0</v>
      </c>
      <c r="I348" s="86">
        <f t="shared" si="23"/>
        <v>0</v>
      </c>
      <c r="J348" s="24">
        <v>0.23</v>
      </c>
    </row>
    <row r="349" spans="2:10" ht="14" x14ac:dyDescent="0.15">
      <c r="B349" s="6" t="s">
        <v>357</v>
      </c>
      <c r="C349" s="20" t="s">
        <v>703</v>
      </c>
      <c r="D349" s="25"/>
      <c r="E349" s="81">
        <f t="shared" si="24"/>
        <v>31.837398373983742</v>
      </c>
      <c r="F349" s="23">
        <v>39.160000000000004</v>
      </c>
      <c r="G349" s="94"/>
      <c r="H349" s="81">
        <f t="shared" si="22"/>
        <v>0</v>
      </c>
      <c r="I349" s="86">
        <f t="shared" si="23"/>
        <v>0</v>
      </c>
      <c r="J349" s="24">
        <v>0.23</v>
      </c>
    </row>
    <row r="350" spans="2:10" ht="14" x14ac:dyDescent="0.15">
      <c r="B350" s="6" t="s">
        <v>337</v>
      </c>
      <c r="C350" s="20" t="s">
        <v>466</v>
      </c>
      <c r="D350" s="25"/>
      <c r="E350" s="81">
        <f t="shared" si="24"/>
        <v>44.983739837398375</v>
      </c>
      <c r="F350" s="23">
        <v>55.33</v>
      </c>
      <c r="G350" s="94"/>
      <c r="H350" s="81">
        <f t="shared" si="22"/>
        <v>0</v>
      </c>
      <c r="I350" s="86">
        <f t="shared" si="23"/>
        <v>0</v>
      </c>
      <c r="J350" s="24">
        <v>0.23</v>
      </c>
    </row>
    <row r="351" spans="2:10" ht="14" x14ac:dyDescent="0.15">
      <c r="B351" s="6" t="s">
        <v>306</v>
      </c>
      <c r="C351" s="20" t="s">
        <v>609</v>
      </c>
      <c r="D351" s="25"/>
      <c r="E351" s="81">
        <f t="shared" si="24"/>
        <v>18.780487804878049</v>
      </c>
      <c r="F351" s="23">
        <v>23.1</v>
      </c>
      <c r="G351" s="94"/>
      <c r="H351" s="81">
        <f t="shared" si="22"/>
        <v>0</v>
      </c>
      <c r="I351" s="86">
        <f t="shared" si="23"/>
        <v>0</v>
      </c>
      <c r="J351" s="24">
        <v>0.23</v>
      </c>
    </row>
    <row r="352" spans="2:10" ht="14" x14ac:dyDescent="0.15">
      <c r="B352" s="4" t="s">
        <v>252</v>
      </c>
      <c r="C352" s="20" t="s">
        <v>610</v>
      </c>
      <c r="D352" s="41"/>
      <c r="E352" s="81">
        <f t="shared" si="24"/>
        <v>44.983739837398375</v>
      </c>
      <c r="F352" s="23">
        <v>55.33</v>
      </c>
      <c r="G352" s="94"/>
      <c r="H352" s="81">
        <f t="shared" si="22"/>
        <v>0</v>
      </c>
      <c r="I352" s="86">
        <f t="shared" si="23"/>
        <v>0</v>
      </c>
      <c r="J352" s="24">
        <v>0.23</v>
      </c>
    </row>
    <row r="353" spans="2:10" ht="14" x14ac:dyDescent="0.15">
      <c r="B353" s="7" t="s">
        <v>376</v>
      </c>
      <c r="C353" s="20" t="s">
        <v>704</v>
      </c>
      <c r="D353" s="41"/>
      <c r="E353" s="81">
        <f t="shared" si="24"/>
        <v>373.19512195121956</v>
      </c>
      <c r="F353" s="23">
        <v>459.03000000000003</v>
      </c>
      <c r="G353" s="94"/>
      <c r="H353" s="81">
        <f t="shared" si="22"/>
        <v>0</v>
      </c>
      <c r="I353" s="86">
        <f t="shared" si="23"/>
        <v>0</v>
      </c>
      <c r="J353" s="24">
        <v>0.23</v>
      </c>
    </row>
    <row r="354" spans="2:10" ht="14" x14ac:dyDescent="0.15">
      <c r="B354" s="7" t="s">
        <v>396</v>
      </c>
      <c r="C354" s="20" t="s">
        <v>705</v>
      </c>
      <c r="D354" s="25"/>
      <c r="E354" s="81">
        <f t="shared" si="24"/>
        <v>223.13008130081306</v>
      </c>
      <c r="F354" s="23">
        <v>274.45000000000005</v>
      </c>
      <c r="G354" s="94"/>
      <c r="H354" s="81">
        <f t="shared" si="22"/>
        <v>0</v>
      </c>
      <c r="I354" s="86">
        <f t="shared" si="23"/>
        <v>0</v>
      </c>
      <c r="J354" s="24">
        <v>0.23</v>
      </c>
    </row>
    <row r="355" spans="2:10" ht="25" customHeight="1" x14ac:dyDescent="0.15">
      <c r="B355" s="26"/>
      <c r="C355" s="92" t="s">
        <v>706</v>
      </c>
      <c r="D355" s="35"/>
      <c r="E355" s="29"/>
      <c r="F355" s="30"/>
      <c r="G355" s="78"/>
      <c r="H355" s="87"/>
      <c r="I355" s="88"/>
      <c r="J355" s="31"/>
    </row>
    <row r="356" spans="2:10" ht="14" x14ac:dyDescent="0.15">
      <c r="B356" s="7" t="s">
        <v>252</v>
      </c>
      <c r="C356" s="20" t="s">
        <v>610</v>
      </c>
      <c r="D356" s="25"/>
      <c r="E356" s="81">
        <f t="shared" ref="E356:E368" si="25">F356/(1+J356)</f>
        <v>44.983739837398375</v>
      </c>
      <c r="F356" s="23">
        <v>55.33</v>
      </c>
      <c r="G356" s="94"/>
      <c r="H356" s="81">
        <f t="shared" si="22"/>
        <v>0</v>
      </c>
      <c r="I356" s="86">
        <f t="shared" si="23"/>
        <v>0</v>
      </c>
      <c r="J356" s="24">
        <v>0.23</v>
      </c>
    </row>
    <row r="357" spans="2:10" ht="14" x14ac:dyDescent="0.15">
      <c r="B357" s="7" t="s">
        <v>354</v>
      </c>
      <c r="C357" s="20" t="s">
        <v>707</v>
      </c>
      <c r="D357" s="25"/>
      <c r="E357" s="81">
        <f t="shared" si="25"/>
        <v>288.86178861788619</v>
      </c>
      <c r="F357" s="23">
        <v>355.3</v>
      </c>
      <c r="G357" s="94"/>
      <c r="H357" s="81">
        <f t="shared" si="22"/>
        <v>0</v>
      </c>
      <c r="I357" s="86">
        <f t="shared" si="23"/>
        <v>0</v>
      </c>
      <c r="J357" s="24">
        <v>0.23</v>
      </c>
    </row>
    <row r="358" spans="2:10" ht="14" x14ac:dyDescent="0.15">
      <c r="B358" s="6" t="s">
        <v>282</v>
      </c>
      <c r="C358" s="20" t="s">
        <v>708</v>
      </c>
      <c r="D358" s="25"/>
      <c r="E358" s="81">
        <f t="shared" si="25"/>
        <v>16.902439024390244</v>
      </c>
      <c r="F358" s="23">
        <v>20.79</v>
      </c>
      <c r="G358" s="94"/>
      <c r="H358" s="81">
        <f t="shared" si="22"/>
        <v>0</v>
      </c>
      <c r="I358" s="86">
        <f t="shared" si="23"/>
        <v>0</v>
      </c>
      <c r="J358" s="24">
        <v>0.23</v>
      </c>
    </row>
    <row r="359" spans="2:10" ht="14" x14ac:dyDescent="0.15">
      <c r="B359" s="6" t="s">
        <v>103</v>
      </c>
      <c r="C359" s="20" t="s">
        <v>709</v>
      </c>
      <c r="D359" s="25"/>
      <c r="E359" s="81">
        <f t="shared" si="25"/>
        <v>18.780487804878049</v>
      </c>
      <c r="F359" s="23">
        <v>23.1</v>
      </c>
      <c r="G359" s="94"/>
      <c r="H359" s="81">
        <f t="shared" si="22"/>
        <v>0</v>
      </c>
      <c r="I359" s="86">
        <f t="shared" si="23"/>
        <v>0</v>
      </c>
      <c r="J359" s="24">
        <v>0.23</v>
      </c>
    </row>
    <row r="360" spans="2:10" ht="14" x14ac:dyDescent="0.15">
      <c r="B360" s="7" t="s">
        <v>353</v>
      </c>
      <c r="C360" s="20" t="s">
        <v>710</v>
      </c>
      <c r="D360" s="25"/>
      <c r="E360" s="81">
        <f t="shared" si="25"/>
        <v>579.51219512195132</v>
      </c>
      <c r="F360" s="23">
        <v>712.80000000000007</v>
      </c>
      <c r="G360" s="94"/>
      <c r="H360" s="81">
        <f t="shared" si="22"/>
        <v>0</v>
      </c>
      <c r="I360" s="86">
        <f t="shared" si="23"/>
        <v>0</v>
      </c>
      <c r="J360" s="24">
        <v>0.23</v>
      </c>
    </row>
    <row r="361" spans="2:10" ht="14" x14ac:dyDescent="0.15">
      <c r="B361" s="6" t="s">
        <v>349</v>
      </c>
      <c r="C361" s="20" t="s">
        <v>711</v>
      </c>
      <c r="D361" s="25"/>
      <c r="E361" s="81">
        <f t="shared" si="25"/>
        <v>91.934959349593512</v>
      </c>
      <c r="F361" s="23">
        <v>113.08000000000001</v>
      </c>
      <c r="G361" s="94"/>
      <c r="H361" s="81">
        <f t="shared" si="22"/>
        <v>0</v>
      </c>
      <c r="I361" s="86">
        <f t="shared" si="23"/>
        <v>0</v>
      </c>
      <c r="J361" s="24">
        <v>0.23</v>
      </c>
    </row>
    <row r="362" spans="2:10" ht="14" x14ac:dyDescent="0.15">
      <c r="B362" s="6" t="s">
        <v>351</v>
      </c>
      <c r="C362" s="20" t="s">
        <v>712</v>
      </c>
      <c r="D362" s="25"/>
      <c r="E362" s="81">
        <f t="shared" si="25"/>
        <v>91.934959349593512</v>
      </c>
      <c r="F362" s="23">
        <v>113.08000000000001</v>
      </c>
      <c r="G362" s="94"/>
      <c r="H362" s="81">
        <f t="shared" si="22"/>
        <v>0</v>
      </c>
      <c r="I362" s="86">
        <f t="shared" si="23"/>
        <v>0</v>
      </c>
      <c r="J362" s="24">
        <v>0.23</v>
      </c>
    </row>
    <row r="363" spans="2:10" ht="14" x14ac:dyDescent="0.15">
      <c r="B363" s="6" t="s">
        <v>350</v>
      </c>
      <c r="C363" s="20" t="s">
        <v>713</v>
      </c>
      <c r="D363" s="25"/>
      <c r="E363" s="81">
        <f t="shared" si="25"/>
        <v>91.934959349593512</v>
      </c>
      <c r="F363" s="23">
        <v>113.08000000000001</v>
      </c>
      <c r="G363" s="94"/>
      <c r="H363" s="81">
        <f t="shared" si="22"/>
        <v>0</v>
      </c>
      <c r="I363" s="86">
        <f t="shared" si="23"/>
        <v>0</v>
      </c>
      <c r="J363" s="24">
        <v>0.23</v>
      </c>
    </row>
    <row r="364" spans="2:10" ht="14" x14ac:dyDescent="0.15">
      <c r="B364" s="6" t="s">
        <v>352</v>
      </c>
      <c r="C364" s="20" t="s">
        <v>714</v>
      </c>
      <c r="D364" s="25"/>
      <c r="E364" s="81">
        <f t="shared" si="25"/>
        <v>91.934959349593512</v>
      </c>
      <c r="F364" s="23">
        <v>113.08000000000001</v>
      </c>
      <c r="G364" s="94"/>
      <c r="H364" s="81">
        <f t="shared" si="22"/>
        <v>0</v>
      </c>
      <c r="I364" s="86">
        <f t="shared" si="23"/>
        <v>0</v>
      </c>
      <c r="J364" s="24">
        <v>0.23</v>
      </c>
    </row>
    <row r="365" spans="2:10" ht="14" x14ac:dyDescent="0.15">
      <c r="B365" s="6" t="s">
        <v>348</v>
      </c>
      <c r="C365" s="20" t="s">
        <v>715</v>
      </c>
      <c r="D365" s="25"/>
      <c r="E365" s="81">
        <f t="shared" si="25"/>
        <v>91.934959349593512</v>
      </c>
      <c r="F365" s="23">
        <v>113.08000000000001</v>
      </c>
      <c r="G365" s="94"/>
      <c r="H365" s="81">
        <f t="shared" si="22"/>
        <v>0</v>
      </c>
      <c r="I365" s="86">
        <f t="shared" si="23"/>
        <v>0</v>
      </c>
      <c r="J365" s="24">
        <v>0.23</v>
      </c>
    </row>
    <row r="366" spans="2:10" ht="14" x14ac:dyDescent="0.15">
      <c r="B366" s="6" t="s">
        <v>346</v>
      </c>
      <c r="C366" s="20" t="s">
        <v>716</v>
      </c>
      <c r="D366" s="25"/>
      <c r="E366" s="81">
        <f t="shared" si="25"/>
        <v>91.934959349593512</v>
      </c>
      <c r="F366" s="23">
        <v>113.08000000000001</v>
      </c>
      <c r="G366" s="94"/>
      <c r="H366" s="81">
        <f t="shared" si="22"/>
        <v>0</v>
      </c>
      <c r="I366" s="86">
        <f t="shared" si="23"/>
        <v>0</v>
      </c>
      <c r="J366" s="24">
        <v>0.23</v>
      </c>
    </row>
    <row r="367" spans="2:10" ht="14" x14ac:dyDescent="0.15">
      <c r="B367" s="6" t="s">
        <v>347</v>
      </c>
      <c r="C367" s="20" t="s">
        <v>717</v>
      </c>
      <c r="D367" s="25"/>
      <c r="E367" s="81">
        <f t="shared" si="25"/>
        <v>91.934959349593512</v>
      </c>
      <c r="F367" s="23">
        <v>113.08000000000001</v>
      </c>
      <c r="G367" s="94"/>
      <c r="H367" s="81">
        <f t="shared" si="22"/>
        <v>0</v>
      </c>
      <c r="I367" s="86">
        <f t="shared" si="23"/>
        <v>0</v>
      </c>
      <c r="J367" s="24">
        <v>0.23</v>
      </c>
    </row>
    <row r="368" spans="2:10" ht="14" x14ac:dyDescent="0.15">
      <c r="B368" s="11" t="s">
        <v>393</v>
      </c>
      <c r="C368" s="20" t="s">
        <v>718</v>
      </c>
      <c r="D368" s="25"/>
      <c r="E368" s="81">
        <f t="shared" si="25"/>
        <v>222.68292682926833</v>
      </c>
      <c r="F368" s="23">
        <v>273.90000000000003</v>
      </c>
      <c r="G368" s="94"/>
      <c r="H368" s="81">
        <f t="shared" si="22"/>
        <v>0</v>
      </c>
      <c r="I368" s="86">
        <f t="shared" si="23"/>
        <v>0</v>
      </c>
      <c r="J368" s="24">
        <v>0.23</v>
      </c>
    </row>
    <row r="369" spans="2:10" ht="17" x14ac:dyDescent="0.2">
      <c r="B369" s="26"/>
      <c r="C369" s="42" t="s">
        <v>719</v>
      </c>
      <c r="D369" s="35"/>
      <c r="E369" s="29"/>
      <c r="F369" s="30"/>
      <c r="G369" s="78"/>
      <c r="H369" s="87">
        <f t="shared" si="22"/>
        <v>0</v>
      </c>
      <c r="I369" s="88">
        <f t="shared" si="23"/>
        <v>0</v>
      </c>
      <c r="J369" s="31"/>
    </row>
    <row r="370" spans="2:10" ht="14" x14ac:dyDescent="0.15">
      <c r="B370" s="7" t="s">
        <v>112</v>
      </c>
      <c r="C370" s="20" t="s">
        <v>720</v>
      </c>
      <c r="D370" s="25"/>
      <c r="E370" s="81">
        <f t="shared" ref="E370:E379" si="26">F370/(1+J370)</f>
        <v>22.536585365853661</v>
      </c>
      <c r="F370" s="23">
        <v>27.720000000000002</v>
      </c>
      <c r="G370" s="94"/>
      <c r="H370" s="81">
        <f t="shared" si="22"/>
        <v>0</v>
      </c>
      <c r="I370" s="86">
        <f t="shared" si="23"/>
        <v>0</v>
      </c>
      <c r="J370" s="24">
        <v>0.23</v>
      </c>
    </row>
    <row r="371" spans="2:10" ht="14" x14ac:dyDescent="0.15">
      <c r="B371" s="7" t="s">
        <v>113</v>
      </c>
      <c r="C371" s="20" t="s">
        <v>721</v>
      </c>
      <c r="D371" s="25"/>
      <c r="E371" s="81">
        <f t="shared" si="26"/>
        <v>22.536585365853661</v>
      </c>
      <c r="F371" s="23">
        <v>27.720000000000002</v>
      </c>
      <c r="G371" s="94"/>
      <c r="H371" s="81">
        <f t="shared" si="22"/>
        <v>0</v>
      </c>
      <c r="I371" s="86">
        <f t="shared" si="23"/>
        <v>0</v>
      </c>
      <c r="J371" s="24">
        <v>0.23</v>
      </c>
    </row>
    <row r="372" spans="2:10" ht="14" x14ac:dyDescent="0.15">
      <c r="B372" s="7" t="s">
        <v>36</v>
      </c>
      <c r="C372" s="20" t="s">
        <v>722</v>
      </c>
      <c r="D372" s="25"/>
      <c r="E372" s="81">
        <f t="shared" si="26"/>
        <v>9.3902439024390247</v>
      </c>
      <c r="F372" s="23">
        <v>11.55</v>
      </c>
      <c r="G372" s="94"/>
      <c r="H372" s="81">
        <f t="shared" si="22"/>
        <v>0</v>
      </c>
      <c r="I372" s="86">
        <f t="shared" si="23"/>
        <v>0</v>
      </c>
      <c r="J372" s="24">
        <v>0.23</v>
      </c>
    </row>
    <row r="373" spans="2:10" ht="14" x14ac:dyDescent="0.15">
      <c r="B373" s="7" t="s">
        <v>37</v>
      </c>
      <c r="C373" s="20" t="s">
        <v>723</v>
      </c>
      <c r="D373" s="25"/>
      <c r="E373" s="81">
        <f t="shared" si="26"/>
        <v>9.3902439024390247</v>
      </c>
      <c r="F373" s="23">
        <v>11.55</v>
      </c>
      <c r="G373" s="94"/>
      <c r="H373" s="81">
        <f t="shared" si="22"/>
        <v>0</v>
      </c>
      <c r="I373" s="86">
        <f t="shared" si="23"/>
        <v>0</v>
      </c>
      <c r="J373" s="24">
        <v>0.23</v>
      </c>
    </row>
    <row r="374" spans="2:10" ht="14" x14ac:dyDescent="0.15">
      <c r="B374" s="7" t="s">
        <v>270</v>
      </c>
      <c r="C374" s="20" t="s">
        <v>724</v>
      </c>
      <c r="D374" s="25"/>
      <c r="E374" s="81">
        <f t="shared" si="26"/>
        <v>9.3902439024390247</v>
      </c>
      <c r="F374" s="23">
        <v>11.55</v>
      </c>
      <c r="G374" s="94"/>
      <c r="H374" s="81">
        <f t="shared" si="22"/>
        <v>0</v>
      </c>
      <c r="I374" s="86">
        <f t="shared" si="23"/>
        <v>0</v>
      </c>
      <c r="J374" s="24">
        <v>0.23</v>
      </c>
    </row>
    <row r="375" spans="2:10" ht="14" x14ac:dyDescent="0.15">
      <c r="B375" s="7" t="s">
        <v>308</v>
      </c>
      <c r="C375" s="20" t="s">
        <v>725</v>
      </c>
      <c r="D375" s="25"/>
      <c r="E375" s="81">
        <f t="shared" si="26"/>
        <v>9.3902439024390247</v>
      </c>
      <c r="F375" s="23">
        <v>11.55</v>
      </c>
      <c r="G375" s="94"/>
      <c r="H375" s="81">
        <f t="shared" si="22"/>
        <v>0</v>
      </c>
      <c r="I375" s="86">
        <f t="shared" si="23"/>
        <v>0</v>
      </c>
      <c r="J375" s="24">
        <v>0.23</v>
      </c>
    </row>
    <row r="376" spans="2:10" ht="14" x14ac:dyDescent="0.15">
      <c r="B376" s="7" t="s">
        <v>14</v>
      </c>
      <c r="C376" s="20" t="s">
        <v>726</v>
      </c>
      <c r="D376" s="25"/>
      <c r="E376" s="81">
        <f t="shared" si="26"/>
        <v>22.536585365853661</v>
      </c>
      <c r="F376" s="23">
        <v>27.720000000000002</v>
      </c>
      <c r="G376" s="94"/>
      <c r="H376" s="81">
        <f t="shared" si="22"/>
        <v>0</v>
      </c>
      <c r="I376" s="86">
        <f t="shared" si="23"/>
        <v>0</v>
      </c>
      <c r="J376" s="24">
        <v>0.23</v>
      </c>
    </row>
    <row r="377" spans="2:10" ht="14" x14ac:dyDescent="0.15">
      <c r="B377" s="7" t="s">
        <v>15</v>
      </c>
      <c r="C377" s="20" t="s">
        <v>727</v>
      </c>
      <c r="D377" s="25"/>
      <c r="E377" s="81">
        <f t="shared" si="26"/>
        <v>20.658536585365859</v>
      </c>
      <c r="F377" s="23">
        <v>25.410000000000004</v>
      </c>
      <c r="G377" s="94"/>
      <c r="H377" s="81">
        <f t="shared" si="22"/>
        <v>0</v>
      </c>
      <c r="I377" s="86">
        <f t="shared" si="23"/>
        <v>0</v>
      </c>
      <c r="J377" s="24">
        <v>0.23</v>
      </c>
    </row>
    <row r="378" spans="2:10" ht="14" x14ac:dyDescent="0.15">
      <c r="B378" s="7" t="s">
        <v>26</v>
      </c>
      <c r="C378" s="20" t="s">
        <v>728</v>
      </c>
      <c r="D378" s="25"/>
      <c r="E378" s="81">
        <f t="shared" si="26"/>
        <v>22.536585365853661</v>
      </c>
      <c r="F378" s="23">
        <v>27.720000000000002</v>
      </c>
      <c r="G378" s="94"/>
      <c r="H378" s="81">
        <f t="shared" si="22"/>
        <v>0</v>
      </c>
      <c r="I378" s="86">
        <f t="shared" si="23"/>
        <v>0</v>
      </c>
      <c r="J378" s="24">
        <v>0.23</v>
      </c>
    </row>
    <row r="379" spans="2:10" ht="14" x14ac:dyDescent="0.15">
      <c r="B379" s="7" t="s">
        <v>27</v>
      </c>
      <c r="C379" s="20" t="s">
        <v>729</v>
      </c>
      <c r="D379" s="25"/>
      <c r="E379" s="81">
        <f t="shared" si="26"/>
        <v>22.536585365853661</v>
      </c>
      <c r="F379" s="23">
        <v>27.720000000000002</v>
      </c>
      <c r="G379" s="94"/>
      <c r="H379" s="81">
        <f t="shared" si="22"/>
        <v>0</v>
      </c>
      <c r="I379" s="86">
        <f t="shared" si="23"/>
        <v>0</v>
      </c>
      <c r="J379" s="24">
        <v>0.23</v>
      </c>
    </row>
    <row r="380" spans="2:10" ht="134" customHeight="1" x14ac:dyDescent="0.15">
      <c r="B380" s="26"/>
      <c r="C380" s="93" t="s">
        <v>876</v>
      </c>
      <c r="D380" s="35"/>
      <c r="E380" s="29"/>
      <c r="F380" s="30"/>
      <c r="G380" s="78"/>
      <c r="H380" s="87"/>
      <c r="I380" s="88"/>
      <c r="J380" s="53"/>
    </row>
    <row r="381" spans="2:10" ht="17" customHeight="1" x14ac:dyDescent="0.15">
      <c r="B381" s="54" t="s">
        <v>4</v>
      </c>
      <c r="C381" s="20" t="s">
        <v>730</v>
      </c>
      <c r="D381" s="25"/>
      <c r="E381" s="81">
        <f t="shared" ref="E381:E444" si="27">F381/(1+J381)</f>
        <v>72.38095238095238</v>
      </c>
      <c r="F381" s="23">
        <v>76</v>
      </c>
      <c r="G381" s="94"/>
      <c r="H381" s="81">
        <f t="shared" si="22"/>
        <v>0</v>
      </c>
      <c r="I381" s="86">
        <f t="shared" si="23"/>
        <v>0</v>
      </c>
      <c r="J381" s="24">
        <v>0.05</v>
      </c>
    </row>
    <row r="382" spans="2:10" ht="14" x14ac:dyDescent="0.15">
      <c r="B382" s="55" t="s">
        <v>5</v>
      </c>
      <c r="C382" s="20" t="s">
        <v>731</v>
      </c>
      <c r="D382" s="25"/>
      <c r="E382" s="81">
        <f t="shared" si="27"/>
        <v>56.19047619047619</v>
      </c>
      <c r="F382" s="23">
        <v>59</v>
      </c>
      <c r="G382" s="94"/>
      <c r="H382" s="81">
        <f t="shared" si="22"/>
        <v>0</v>
      </c>
      <c r="I382" s="86">
        <f t="shared" si="23"/>
        <v>0</v>
      </c>
      <c r="J382" s="24">
        <v>0.05</v>
      </c>
    </row>
    <row r="383" spans="2:10" x14ac:dyDescent="0.15">
      <c r="B383" s="2" t="s">
        <v>10</v>
      </c>
      <c r="C383" s="56" t="s">
        <v>732</v>
      </c>
      <c r="D383" s="25"/>
      <c r="E383" s="81">
        <f t="shared" si="27"/>
        <v>94.285714285714278</v>
      </c>
      <c r="F383" s="23">
        <v>99</v>
      </c>
      <c r="G383" s="94"/>
      <c r="H383" s="81">
        <f t="shared" si="22"/>
        <v>0</v>
      </c>
      <c r="I383" s="86">
        <f t="shared" si="23"/>
        <v>0</v>
      </c>
      <c r="J383" s="24">
        <v>0.05</v>
      </c>
    </row>
    <row r="384" spans="2:10" x14ac:dyDescent="0.15">
      <c r="B384" s="57" t="s">
        <v>11</v>
      </c>
      <c r="C384" s="58" t="s">
        <v>733</v>
      </c>
      <c r="D384" s="25"/>
      <c r="E384" s="81">
        <f t="shared" si="27"/>
        <v>72.38095238095238</v>
      </c>
      <c r="F384" s="23">
        <v>76</v>
      </c>
      <c r="G384" s="94"/>
      <c r="H384" s="81">
        <f t="shared" si="22"/>
        <v>0</v>
      </c>
      <c r="I384" s="86">
        <f t="shared" si="23"/>
        <v>0</v>
      </c>
      <c r="J384" s="24">
        <v>0.05</v>
      </c>
    </row>
    <row r="385" spans="2:10" ht="14" x14ac:dyDescent="0.15">
      <c r="B385" s="11" t="s">
        <v>29</v>
      </c>
      <c r="C385" s="20" t="s">
        <v>734</v>
      </c>
      <c r="D385" s="25"/>
      <c r="E385" s="81">
        <f t="shared" si="27"/>
        <v>94.285714285714278</v>
      </c>
      <c r="F385" s="23">
        <v>99</v>
      </c>
      <c r="G385" s="94"/>
      <c r="H385" s="81">
        <f t="shared" si="22"/>
        <v>0</v>
      </c>
      <c r="I385" s="86">
        <f t="shared" si="23"/>
        <v>0</v>
      </c>
      <c r="J385" s="24">
        <v>0.05</v>
      </c>
    </row>
    <row r="386" spans="2:10" ht="14" x14ac:dyDescent="0.15">
      <c r="B386" s="11" t="s">
        <v>30</v>
      </c>
      <c r="C386" s="20" t="s">
        <v>735</v>
      </c>
      <c r="D386" s="25"/>
      <c r="E386" s="81">
        <f t="shared" si="27"/>
        <v>72.38095238095238</v>
      </c>
      <c r="F386" s="23">
        <v>76</v>
      </c>
      <c r="G386" s="94"/>
      <c r="H386" s="81">
        <f t="shared" si="22"/>
        <v>0</v>
      </c>
      <c r="I386" s="86">
        <f t="shared" si="23"/>
        <v>0</v>
      </c>
      <c r="J386" s="24">
        <v>0.05</v>
      </c>
    </row>
    <row r="387" spans="2:10" ht="15" customHeight="1" x14ac:dyDescent="0.15">
      <c r="B387" s="11" t="s">
        <v>19</v>
      </c>
      <c r="C387" s="20" t="s">
        <v>736</v>
      </c>
      <c r="D387" s="25"/>
      <c r="E387" s="81">
        <f t="shared" si="27"/>
        <v>94.285714285714278</v>
      </c>
      <c r="F387" s="23">
        <v>99</v>
      </c>
      <c r="G387" s="94"/>
      <c r="H387" s="81">
        <f t="shared" si="22"/>
        <v>0</v>
      </c>
      <c r="I387" s="86">
        <f t="shared" si="23"/>
        <v>0</v>
      </c>
      <c r="J387" s="24">
        <v>0.05</v>
      </c>
    </row>
    <row r="388" spans="2:10" ht="14" x14ac:dyDescent="0.15">
      <c r="B388" s="11" t="s">
        <v>20</v>
      </c>
      <c r="C388" s="20" t="s">
        <v>737</v>
      </c>
      <c r="D388" s="25"/>
      <c r="E388" s="81">
        <f t="shared" si="27"/>
        <v>72.38095238095238</v>
      </c>
      <c r="F388" s="23">
        <v>76</v>
      </c>
      <c r="G388" s="94"/>
      <c r="H388" s="81">
        <f t="shared" si="22"/>
        <v>0</v>
      </c>
      <c r="I388" s="86">
        <f t="shared" si="23"/>
        <v>0</v>
      </c>
      <c r="J388" s="24">
        <v>0.05</v>
      </c>
    </row>
    <row r="389" spans="2:10" ht="28" x14ac:dyDescent="0.15">
      <c r="B389" s="11" t="s">
        <v>21</v>
      </c>
      <c r="C389" s="20" t="s">
        <v>738</v>
      </c>
      <c r="D389" s="25"/>
      <c r="E389" s="81">
        <f t="shared" si="27"/>
        <v>94.285714285714278</v>
      </c>
      <c r="F389" s="23">
        <v>99</v>
      </c>
      <c r="G389" s="94"/>
      <c r="H389" s="81">
        <f t="shared" si="22"/>
        <v>0</v>
      </c>
      <c r="I389" s="86">
        <f t="shared" si="23"/>
        <v>0</v>
      </c>
      <c r="J389" s="24">
        <v>0.05</v>
      </c>
    </row>
    <row r="390" spans="2:10" ht="14" x14ac:dyDescent="0.15">
      <c r="B390" s="11" t="s">
        <v>22</v>
      </c>
      <c r="C390" s="20" t="s">
        <v>739</v>
      </c>
      <c r="D390" s="25"/>
      <c r="E390" s="81">
        <f t="shared" si="27"/>
        <v>72.38095238095238</v>
      </c>
      <c r="F390" s="23">
        <v>76</v>
      </c>
      <c r="G390" s="94"/>
      <c r="H390" s="81">
        <f t="shared" si="22"/>
        <v>0</v>
      </c>
      <c r="I390" s="86">
        <f t="shared" si="23"/>
        <v>0</v>
      </c>
      <c r="J390" s="24">
        <v>0.05</v>
      </c>
    </row>
    <row r="391" spans="2:10" ht="18" customHeight="1" x14ac:dyDescent="0.15">
      <c r="B391" s="11" t="s">
        <v>70</v>
      </c>
      <c r="C391" s="20" t="s">
        <v>740</v>
      </c>
      <c r="D391" s="25"/>
      <c r="E391" s="81">
        <f t="shared" si="27"/>
        <v>94.285714285714278</v>
      </c>
      <c r="F391" s="23">
        <v>99</v>
      </c>
      <c r="G391" s="94"/>
      <c r="H391" s="81">
        <f t="shared" si="22"/>
        <v>0</v>
      </c>
      <c r="I391" s="86">
        <f t="shared" si="23"/>
        <v>0</v>
      </c>
      <c r="J391" s="24">
        <v>0.05</v>
      </c>
    </row>
    <row r="392" spans="2:10" ht="14" x14ac:dyDescent="0.15">
      <c r="B392" s="11" t="s">
        <v>71</v>
      </c>
      <c r="C392" s="20" t="s">
        <v>741</v>
      </c>
      <c r="D392" s="25"/>
      <c r="E392" s="81">
        <f t="shared" si="27"/>
        <v>72.38095238095238</v>
      </c>
      <c r="F392" s="23">
        <v>76</v>
      </c>
      <c r="G392" s="94"/>
      <c r="H392" s="81">
        <f t="shared" si="22"/>
        <v>0</v>
      </c>
      <c r="I392" s="86">
        <f t="shared" si="23"/>
        <v>0</v>
      </c>
      <c r="J392" s="24">
        <v>0.05</v>
      </c>
    </row>
    <row r="393" spans="2:10" ht="28" x14ac:dyDescent="0.15">
      <c r="B393" s="11" t="s">
        <v>41</v>
      </c>
      <c r="C393" s="20" t="s">
        <v>742</v>
      </c>
      <c r="D393" s="25"/>
      <c r="E393" s="81">
        <f t="shared" si="27"/>
        <v>94.285714285714278</v>
      </c>
      <c r="F393" s="23">
        <v>99</v>
      </c>
      <c r="G393" s="94"/>
      <c r="H393" s="81">
        <f t="shared" si="22"/>
        <v>0</v>
      </c>
      <c r="I393" s="86">
        <f t="shared" si="23"/>
        <v>0</v>
      </c>
      <c r="J393" s="24">
        <v>0.05</v>
      </c>
    </row>
    <row r="394" spans="2:10" ht="14" x14ac:dyDescent="0.15">
      <c r="B394" s="11" t="s">
        <v>42</v>
      </c>
      <c r="C394" s="20" t="s">
        <v>743</v>
      </c>
      <c r="D394" s="25"/>
      <c r="E394" s="81">
        <f t="shared" si="27"/>
        <v>72.38095238095238</v>
      </c>
      <c r="F394" s="23">
        <v>76</v>
      </c>
      <c r="G394" s="94"/>
      <c r="H394" s="81">
        <f t="shared" si="22"/>
        <v>0</v>
      </c>
      <c r="I394" s="86">
        <f t="shared" si="23"/>
        <v>0</v>
      </c>
      <c r="J394" s="24">
        <v>0.05</v>
      </c>
    </row>
    <row r="395" spans="2:10" ht="28" x14ac:dyDescent="0.15">
      <c r="B395" s="11" t="s">
        <v>43</v>
      </c>
      <c r="C395" s="20" t="s">
        <v>744</v>
      </c>
      <c r="D395" s="25"/>
      <c r="E395" s="81">
        <f t="shared" si="27"/>
        <v>94.285714285714278</v>
      </c>
      <c r="F395" s="23">
        <v>99</v>
      </c>
      <c r="G395" s="94"/>
      <c r="H395" s="81">
        <f t="shared" ref="H395:H458" si="28">G395*E395</f>
        <v>0</v>
      </c>
      <c r="I395" s="86">
        <f t="shared" ref="I395:I458" si="29">H395*(1+J395)</f>
        <v>0</v>
      </c>
      <c r="J395" s="24">
        <v>0.05</v>
      </c>
    </row>
    <row r="396" spans="2:10" ht="14" x14ac:dyDescent="0.15">
      <c r="B396" s="11" t="s">
        <v>44</v>
      </c>
      <c r="C396" s="20" t="s">
        <v>745</v>
      </c>
      <c r="D396" s="25"/>
      <c r="E396" s="81">
        <f t="shared" si="27"/>
        <v>72.38095238095238</v>
      </c>
      <c r="F396" s="23">
        <v>76</v>
      </c>
      <c r="G396" s="94"/>
      <c r="H396" s="81">
        <f t="shared" si="28"/>
        <v>0</v>
      </c>
      <c r="I396" s="86">
        <f t="shared" si="29"/>
        <v>0</v>
      </c>
      <c r="J396" s="24">
        <v>0.05</v>
      </c>
    </row>
    <row r="397" spans="2:10" ht="28" x14ac:dyDescent="0.15">
      <c r="B397" s="11" t="s">
        <v>7</v>
      </c>
      <c r="C397" s="20" t="s">
        <v>746</v>
      </c>
      <c r="D397" s="25"/>
      <c r="E397" s="81">
        <f t="shared" si="27"/>
        <v>94.285714285714278</v>
      </c>
      <c r="F397" s="23">
        <v>99</v>
      </c>
      <c r="G397" s="94"/>
      <c r="H397" s="81">
        <f t="shared" si="28"/>
        <v>0</v>
      </c>
      <c r="I397" s="86">
        <f t="shared" si="29"/>
        <v>0</v>
      </c>
      <c r="J397" s="24">
        <v>0.05</v>
      </c>
    </row>
    <row r="398" spans="2:10" ht="14" x14ac:dyDescent="0.15">
      <c r="B398" s="11" t="s">
        <v>8</v>
      </c>
      <c r="C398" s="20" t="s">
        <v>747</v>
      </c>
      <c r="D398" s="25"/>
      <c r="E398" s="81">
        <f t="shared" si="27"/>
        <v>72.38095238095238</v>
      </c>
      <c r="F398" s="23">
        <v>76</v>
      </c>
      <c r="G398" s="94"/>
      <c r="H398" s="81">
        <f t="shared" si="28"/>
        <v>0</v>
      </c>
      <c r="I398" s="86">
        <f t="shared" si="29"/>
        <v>0</v>
      </c>
      <c r="J398" s="24">
        <v>0.05</v>
      </c>
    </row>
    <row r="399" spans="2:10" ht="28" x14ac:dyDescent="0.15">
      <c r="B399" s="11" t="s">
        <v>45</v>
      </c>
      <c r="C399" s="20" t="s">
        <v>748</v>
      </c>
      <c r="D399" s="25"/>
      <c r="E399" s="81">
        <f t="shared" si="27"/>
        <v>94.285714285714278</v>
      </c>
      <c r="F399" s="23">
        <v>99</v>
      </c>
      <c r="G399" s="94"/>
      <c r="H399" s="81">
        <f t="shared" si="28"/>
        <v>0</v>
      </c>
      <c r="I399" s="86">
        <f t="shared" si="29"/>
        <v>0</v>
      </c>
      <c r="J399" s="24">
        <v>0.05</v>
      </c>
    </row>
    <row r="400" spans="2:10" ht="14" x14ac:dyDescent="0.15">
      <c r="B400" s="11" t="s">
        <v>46</v>
      </c>
      <c r="C400" s="20" t="s">
        <v>749</v>
      </c>
      <c r="D400" s="25"/>
      <c r="E400" s="81">
        <f t="shared" si="27"/>
        <v>72.38095238095238</v>
      </c>
      <c r="F400" s="23">
        <v>76</v>
      </c>
      <c r="G400" s="94"/>
      <c r="H400" s="81">
        <f t="shared" si="28"/>
        <v>0</v>
      </c>
      <c r="I400" s="86">
        <f t="shared" si="29"/>
        <v>0</v>
      </c>
      <c r="J400" s="24">
        <v>0.05</v>
      </c>
    </row>
    <row r="401" spans="2:10" ht="14" x14ac:dyDescent="0.15">
      <c r="B401" s="11" t="s">
        <v>87</v>
      </c>
      <c r="C401" s="20" t="s">
        <v>750</v>
      </c>
      <c r="D401" s="25"/>
      <c r="E401" s="81">
        <f t="shared" si="27"/>
        <v>20.952380952380953</v>
      </c>
      <c r="F401" s="23">
        <v>22</v>
      </c>
      <c r="G401" s="94"/>
      <c r="H401" s="81">
        <f t="shared" si="28"/>
        <v>0</v>
      </c>
      <c r="I401" s="86">
        <f t="shared" si="29"/>
        <v>0</v>
      </c>
      <c r="J401" s="24">
        <v>0.05</v>
      </c>
    </row>
    <row r="402" spans="2:10" ht="14" x14ac:dyDescent="0.15">
      <c r="B402" s="11" t="s">
        <v>88</v>
      </c>
      <c r="C402" s="20" t="s">
        <v>751</v>
      </c>
      <c r="D402" s="25"/>
      <c r="E402" s="81">
        <f t="shared" si="27"/>
        <v>20.952380952380953</v>
      </c>
      <c r="F402" s="23">
        <v>22</v>
      </c>
      <c r="G402" s="94"/>
      <c r="H402" s="81">
        <f t="shared" si="28"/>
        <v>0</v>
      </c>
      <c r="I402" s="86">
        <f t="shared" si="29"/>
        <v>0</v>
      </c>
      <c r="J402" s="24">
        <v>0.05</v>
      </c>
    </row>
    <row r="403" spans="2:10" ht="14" x14ac:dyDescent="0.15">
      <c r="B403" s="11" t="s">
        <v>89</v>
      </c>
      <c r="C403" s="20" t="s">
        <v>752</v>
      </c>
      <c r="D403" s="25"/>
      <c r="E403" s="81">
        <f t="shared" si="27"/>
        <v>20.952380952380953</v>
      </c>
      <c r="F403" s="23">
        <v>22</v>
      </c>
      <c r="G403" s="94"/>
      <c r="H403" s="81">
        <f t="shared" si="28"/>
        <v>0</v>
      </c>
      <c r="I403" s="86">
        <f t="shared" si="29"/>
        <v>0</v>
      </c>
      <c r="J403" s="24">
        <v>0.05</v>
      </c>
    </row>
    <row r="404" spans="2:10" ht="14" x14ac:dyDescent="0.15">
      <c r="B404" s="11" t="s">
        <v>90</v>
      </c>
      <c r="C404" s="20" t="s">
        <v>753</v>
      </c>
      <c r="D404" s="25"/>
      <c r="E404" s="81">
        <f t="shared" si="27"/>
        <v>20.952380952380953</v>
      </c>
      <c r="F404" s="23">
        <v>22</v>
      </c>
      <c r="G404" s="94"/>
      <c r="H404" s="81">
        <f t="shared" si="28"/>
        <v>0</v>
      </c>
      <c r="I404" s="86">
        <f t="shared" si="29"/>
        <v>0</v>
      </c>
      <c r="J404" s="24">
        <v>0.05</v>
      </c>
    </row>
    <row r="405" spans="2:10" ht="14" x14ac:dyDescent="0.15">
      <c r="B405" s="11" t="s">
        <v>91</v>
      </c>
      <c r="C405" s="20" t="s">
        <v>754</v>
      </c>
      <c r="D405" s="25"/>
      <c r="E405" s="81">
        <f t="shared" si="27"/>
        <v>20.952380952380953</v>
      </c>
      <c r="F405" s="23">
        <v>22</v>
      </c>
      <c r="G405" s="94"/>
      <c r="H405" s="81">
        <f t="shared" si="28"/>
        <v>0</v>
      </c>
      <c r="I405" s="86">
        <f t="shared" si="29"/>
        <v>0</v>
      </c>
      <c r="J405" s="24">
        <v>0.05</v>
      </c>
    </row>
    <row r="406" spans="2:10" ht="14" x14ac:dyDescent="0.15">
      <c r="B406" s="11" t="s">
        <v>92</v>
      </c>
      <c r="C406" s="20" t="s">
        <v>755</v>
      </c>
      <c r="D406" s="25"/>
      <c r="E406" s="81">
        <f t="shared" si="27"/>
        <v>42.857142857142854</v>
      </c>
      <c r="F406" s="23">
        <v>45</v>
      </c>
      <c r="G406" s="94"/>
      <c r="H406" s="81">
        <f t="shared" si="28"/>
        <v>0</v>
      </c>
      <c r="I406" s="86">
        <f t="shared" si="29"/>
        <v>0</v>
      </c>
      <c r="J406" s="24">
        <v>0.05</v>
      </c>
    </row>
    <row r="407" spans="2:10" ht="14" x14ac:dyDescent="0.15">
      <c r="B407" s="11" t="s">
        <v>93</v>
      </c>
      <c r="C407" s="20" t="s">
        <v>756</v>
      </c>
      <c r="D407" s="25"/>
      <c r="E407" s="81">
        <f t="shared" si="27"/>
        <v>38.095238095238095</v>
      </c>
      <c r="F407" s="23">
        <v>40</v>
      </c>
      <c r="G407" s="94"/>
      <c r="H407" s="81">
        <f t="shared" si="28"/>
        <v>0</v>
      </c>
      <c r="I407" s="86">
        <f t="shared" si="29"/>
        <v>0</v>
      </c>
      <c r="J407" s="24">
        <v>0.05</v>
      </c>
    </row>
    <row r="408" spans="2:10" ht="28" x14ac:dyDescent="0.15">
      <c r="B408" s="11" t="s">
        <v>94</v>
      </c>
      <c r="C408" s="20" t="s">
        <v>757</v>
      </c>
      <c r="D408" s="25"/>
      <c r="E408" s="81">
        <f t="shared" si="27"/>
        <v>42.857142857142854</v>
      </c>
      <c r="F408" s="23">
        <v>45</v>
      </c>
      <c r="G408" s="94"/>
      <c r="H408" s="81">
        <f t="shared" si="28"/>
        <v>0</v>
      </c>
      <c r="I408" s="86">
        <f t="shared" si="29"/>
        <v>0</v>
      </c>
      <c r="J408" s="24">
        <v>0.05</v>
      </c>
    </row>
    <row r="409" spans="2:10" ht="14" x14ac:dyDescent="0.15">
      <c r="B409" s="11" t="s">
        <v>95</v>
      </c>
      <c r="C409" s="20" t="s">
        <v>758</v>
      </c>
      <c r="D409" s="25"/>
      <c r="E409" s="81">
        <f t="shared" si="27"/>
        <v>38.095238095238095</v>
      </c>
      <c r="F409" s="23">
        <v>40</v>
      </c>
      <c r="G409" s="94"/>
      <c r="H409" s="81">
        <f t="shared" si="28"/>
        <v>0</v>
      </c>
      <c r="I409" s="86">
        <f t="shared" si="29"/>
        <v>0</v>
      </c>
      <c r="J409" s="24">
        <v>0.05</v>
      </c>
    </row>
    <row r="410" spans="2:10" ht="14" x14ac:dyDescent="0.15">
      <c r="B410" s="11" t="s">
        <v>96</v>
      </c>
      <c r="C410" s="20" t="s">
        <v>759</v>
      </c>
      <c r="D410" s="25"/>
      <c r="E410" s="81">
        <f t="shared" si="27"/>
        <v>20.952380952380953</v>
      </c>
      <c r="F410" s="23">
        <v>22</v>
      </c>
      <c r="G410" s="94"/>
      <c r="H410" s="81">
        <f t="shared" si="28"/>
        <v>0</v>
      </c>
      <c r="I410" s="86">
        <f t="shared" si="29"/>
        <v>0</v>
      </c>
      <c r="J410" s="24">
        <v>0.05</v>
      </c>
    </row>
    <row r="411" spans="2:10" ht="14" x14ac:dyDescent="0.15">
      <c r="B411" s="11" t="s">
        <v>97</v>
      </c>
      <c r="C411" s="20" t="s">
        <v>760</v>
      </c>
      <c r="D411" s="25"/>
      <c r="E411" s="81">
        <f t="shared" si="27"/>
        <v>42.857142857142854</v>
      </c>
      <c r="F411" s="23">
        <v>45</v>
      </c>
      <c r="G411" s="94"/>
      <c r="H411" s="81">
        <f t="shared" si="28"/>
        <v>0</v>
      </c>
      <c r="I411" s="86">
        <f t="shared" si="29"/>
        <v>0</v>
      </c>
      <c r="J411" s="24">
        <v>0.05</v>
      </c>
    </row>
    <row r="412" spans="2:10" ht="14" x14ac:dyDescent="0.15">
      <c r="B412" s="11" t="s">
        <v>98</v>
      </c>
      <c r="C412" s="20" t="s">
        <v>761</v>
      </c>
      <c r="D412" s="25"/>
      <c r="E412" s="81">
        <f t="shared" si="27"/>
        <v>38.095238095238095</v>
      </c>
      <c r="F412" s="23">
        <v>40</v>
      </c>
      <c r="G412" s="94"/>
      <c r="H412" s="81">
        <f t="shared" si="28"/>
        <v>0</v>
      </c>
      <c r="I412" s="86">
        <f t="shared" si="29"/>
        <v>0</v>
      </c>
      <c r="J412" s="24">
        <v>0.05</v>
      </c>
    </row>
    <row r="413" spans="2:10" ht="14" x14ac:dyDescent="0.15">
      <c r="B413" s="11" t="s">
        <v>104</v>
      </c>
      <c r="C413" s="20" t="s">
        <v>762</v>
      </c>
      <c r="D413" s="25"/>
      <c r="E413" s="81">
        <f t="shared" si="27"/>
        <v>94.285714285714278</v>
      </c>
      <c r="F413" s="23">
        <v>99</v>
      </c>
      <c r="G413" s="94"/>
      <c r="H413" s="81">
        <f t="shared" si="28"/>
        <v>0</v>
      </c>
      <c r="I413" s="86">
        <f t="shared" si="29"/>
        <v>0</v>
      </c>
      <c r="J413" s="24">
        <v>0.05</v>
      </c>
    </row>
    <row r="414" spans="2:10" ht="14" x14ac:dyDescent="0.15">
      <c r="B414" s="11" t="s">
        <v>105</v>
      </c>
      <c r="C414" s="20" t="s">
        <v>763</v>
      </c>
      <c r="D414" s="25"/>
      <c r="E414" s="81">
        <f t="shared" si="27"/>
        <v>72.38095238095238</v>
      </c>
      <c r="F414" s="23">
        <v>76</v>
      </c>
      <c r="G414" s="94"/>
      <c r="H414" s="81">
        <f t="shared" si="28"/>
        <v>0</v>
      </c>
      <c r="I414" s="86">
        <f t="shared" si="29"/>
        <v>0</v>
      </c>
      <c r="J414" s="24">
        <v>0.05</v>
      </c>
    </row>
    <row r="415" spans="2:10" ht="28" x14ac:dyDescent="0.15">
      <c r="B415" s="11" t="s">
        <v>100</v>
      </c>
      <c r="C415" s="20" t="s">
        <v>764</v>
      </c>
      <c r="D415" s="25"/>
      <c r="E415" s="81">
        <f t="shared" si="27"/>
        <v>94.285714285714278</v>
      </c>
      <c r="F415" s="23">
        <v>99</v>
      </c>
      <c r="G415" s="94"/>
      <c r="H415" s="81">
        <f t="shared" si="28"/>
        <v>0</v>
      </c>
      <c r="I415" s="86">
        <f t="shared" si="29"/>
        <v>0</v>
      </c>
      <c r="J415" s="24">
        <v>0.05</v>
      </c>
    </row>
    <row r="416" spans="2:10" ht="14" x14ac:dyDescent="0.15">
      <c r="B416" s="11" t="s">
        <v>101</v>
      </c>
      <c r="C416" s="20" t="s">
        <v>765</v>
      </c>
      <c r="D416" s="25"/>
      <c r="E416" s="81">
        <f t="shared" si="27"/>
        <v>72.38095238095238</v>
      </c>
      <c r="F416" s="23">
        <v>76</v>
      </c>
      <c r="G416" s="94"/>
      <c r="H416" s="81">
        <f t="shared" si="28"/>
        <v>0</v>
      </c>
      <c r="I416" s="86">
        <f t="shared" si="29"/>
        <v>0</v>
      </c>
      <c r="J416" s="24">
        <v>0.05</v>
      </c>
    </row>
    <row r="417" spans="2:10" ht="28" x14ac:dyDescent="0.15">
      <c r="B417" s="11" t="s">
        <v>110</v>
      </c>
      <c r="C417" s="20" t="s">
        <v>766</v>
      </c>
      <c r="D417" s="25"/>
      <c r="E417" s="81">
        <f t="shared" si="27"/>
        <v>94.285714285714278</v>
      </c>
      <c r="F417" s="23">
        <v>99</v>
      </c>
      <c r="G417" s="94"/>
      <c r="H417" s="81">
        <f t="shared" si="28"/>
        <v>0</v>
      </c>
      <c r="I417" s="86">
        <f t="shared" si="29"/>
        <v>0</v>
      </c>
      <c r="J417" s="24">
        <v>0.05</v>
      </c>
    </row>
    <row r="418" spans="2:10" ht="14" x14ac:dyDescent="0.15">
      <c r="B418" s="11" t="s">
        <v>111</v>
      </c>
      <c r="C418" s="20" t="s">
        <v>767</v>
      </c>
      <c r="D418" s="25"/>
      <c r="E418" s="81">
        <f t="shared" si="27"/>
        <v>72.38095238095238</v>
      </c>
      <c r="F418" s="23">
        <v>76</v>
      </c>
      <c r="G418" s="94"/>
      <c r="H418" s="81">
        <f t="shared" si="28"/>
        <v>0</v>
      </c>
      <c r="I418" s="86">
        <f t="shared" si="29"/>
        <v>0</v>
      </c>
      <c r="J418" s="24">
        <v>0.05</v>
      </c>
    </row>
    <row r="419" spans="2:10" ht="14" x14ac:dyDescent="0.15">
      <c r="B419" s="11" t="s">
        <v>220</v>
      </c>
      <c r="C419" s="20" t="s">
        <v>768</v>
      </c>
      <c r="D419" s="25"/>
      <c r="E419" s="81">
        <f t="shared" si="27"/>
        <v>72.38095238095238</v>
      </c>
      <c r="F419" s="23">
        <v>76</v>
      </c>
      <c r="G419" s="94"/>
      <c r="H419" s="81">
        <f t="shared" si="28"/>
        <v>0</v>
      </c>
      <c r="I419" s="86">
        <f t="shared" si="29"/>
        <v>0</v>
      </c>
      <c r="J419" s="24">
        <v>0.05</v>
      </c>
    </row>
    <row r="420" spans="2:10" x14ac:dyDescent="0.15">
      <c r="B420" s="59" t="s">
        <v>400</v>
      </c>
      <c r="C420" s="56" t="s">
        <v>769</v>
      </c>
      <c r="D420" s="25"/>
      <c r="E420" s="81">
        <f t="shared" si="27"/>
        <v>46.666666666666664</v>
      </c>
      <c r="F420" s="23">
        <v>49</v>
      </c>
      <c r="G420" s="94"/>
      <c r="H420" s="81">
        <f t="shared" si="28"/>
        <v>0</v>
      </c>
      <c r="I420" s="86">
        <f t="shared" si="29"/>
        <v>0</v>
      </c>
      <c r="J420" s="24">
        <v>0.05</v>
      </c>
    </row>
    <row r="421" spans="2:10" x14ac:dyDescent="0.15">
      <c r="B421" s="2" t="s">
        <v>221</v>
      </c>
      <c r="C421" s="60" t="s">
        <v>770</v>
      </c>
      <c r="D421" s="25"/>
      <c r="E421" s="81">
        <f t="shared" si="27"/>
        <v>38.095238095238095</v>
      </c>
      <c r="F421" s="23">
        <v>40</v>
      </c>
      <c r="G421" s="94"/>
      <c r="H421" s="81">
        <f t="shared" si="28"/>
        <v>0</v>
      </c>
      <c r="I421" s="86">
        <f t="shared" si="29"/>
        <v>0</v>
      </c>
      <c r="J421" s="24">
        <v>0.05</v>
      </c>
    </row>
    <row r="422" spans="2:10" x14ac:dyDescent="0.15">
      <c r="B422" s="2" t="s">
        <v>222</v>
      </c>
      <c r="C422" s="60" t="s">
        <v>771</v>
      </c>
      <c r="D422" s="25"/>
      <c r="E422" s="81">
        <f t="shared" si="27"/>
        <v>72.38095238095238</v>
      </c>
      <c r="F422" s="23">
        <v>76</v>
      </c>
      <c r="G422" s="94"/>
      <c r="H422" s="81">
        <f t="shared" si="28"/>
        <v>0</v>
      </c>
      <c r="I422" s="86">
        <f t="shared" si="29"/>
        <v>0</v>
      </c>
      <c r="J422" s="24">
        <v>0.05</v>
      </c>
    </row>
    <row r="423" spans="2:10" x14ac:dyDescent="0.15">
      <c r="B423" s="2" t="s">
        <v>223</v>
      </c>
      <c r="C423" s="60" t="s">
        <v>772</v>
      </c>
      <c r="D423" s="25"/>
      <c r="E423" s="81">
        <f t="shared" si="27"/>
        <v>56.19047619047619</v>
      </c>
      <c r="F423" s="23">
        <v>59</v>
      </c>
      <c r="G423" s="94"/>
      <c r="H423" s="81">
        <f t="shared" si="28"/>
        <v>0</v>
      </c>
      <c r="I423" s="86">
        <f t="shared" si="29"/>
        <v>0</v>
      </c>
      <c r="J423" s="24">
        <v>0.05</v>
      </c>
    </row>
    <row r="424" spans="2:10" x14ac:dyDescent="0.15">
      <c r="B424" s="2" t="s">
        <v>224</v>
      </c>
      <c r="C424" s="60" t="s">
        <v>773</v>
      </c>
      <c r="D424" s="25"/>
      <c r="E424" s="81">
        <f t="shared" si="27"/>
        <v>72.38095238095238</v>
      </c>
      <c r="F424" s="23">
        <v>76</v>
      </c>
      <c r="G424" s="94"/>
      <c r="H424" s="81">
        <f t="shared" si="28"/>
        <v>0</v>
      </c>
      <c r="I424" s="86">
        <f t="shared" si="29"/>
        <v>0</v>
      </c>
      <c r="J424" s="24">
        <v>0.05</v>
      </c>
    </row>
    <row r="425" spans="2:10" x14ac:dyDescent="0.15">
      <c r="B425" s="57" t="s">
        <v>225</v>
      </c>
      <c r="C425" s="58" t="s">
        <v>774</v>
      </c>
      <c r="D425" s="25"/>
      <c r="E425" s="81">
        <f t="shared" si="27"/>
        <v>56.19047619047619</v>
      </c>
      <c r="F425" s="23">
        <v>59</v>
      </c>
      <c r="G425" s="94"/>
      <c r="H425" s="81">
        <f t="shared" si="28"/>
        <v>0</v>
      </c>
      <c r="I425" s="86">
        <f t="shared" si="29"/>
        <v>0</v>
      </c>
      <c r="J425" s="24">
        <v>0.05</v>
      </c>
    </row>
    <row r="426" spans="2:10" ht="15" customHeight="1" x14ac:dyDescent="0.15">
      <c r="B426" s="11" t="s">
        <v>226</v>
      </c>
      <c r="C426" s="20" t="s">
        <v>775</v>
      </c>
      <c r="D426" s="25"/>
      <c r="E426" s="81">
        <f t="shared" si="27"/>
        <v>72.38095238095238</v>
      </c>
      <c r="F426" s="23">
        <v>76</v>
      </c>
      <c r="G426" s="94"/>
      <c r="H426" s="81">
        <f t="shared" si="28"/>
        <v>0</v>
      </c>
      <c r="I426" s="86">
        <f t="shared" si="29"/>
        <v>0</v>
      </c>
      <c r="J426" s="24">
        <v>0.05</v>
      </c>
    </row>
    <row r="427" spans="2:10" ht="14" x14ac:dyDescent="0.15">
      <c r="B427" s="11" t="s">
        <v>227</v>
      </c>
      <c r="C427" s="20" t="s">
        <v>776</v>
      </c>
      <c r="D427" s="25"/>
      <c r="E427" s="81">
        <f t="shared" si="27"/>
        <v>56.19047619047619</v>
      </c>
      <c r="F427" s="23">
        <v>59</v>
      </c>
      <c r="G427" s="94"/>
      <c r="H427" s="81">
        <f t="shared" si="28"/>
        <v>0</v>
      </c>
      <c r="I427" s="86">
        <f t="shared" si="29"/>
        <v>0</v>
      </c>
      <c r="J427" s="24">
        <v>0.05</v>
      </c>
    </row>
    <row r="428" spans="2:10" x14ac:dyDescent="0.15">
      <c r="B428" s="59" t="s">
        <v>228</v>
      </c>
      <c r="C428" s="56" t="s">
        <v>777</v>
      </c>
      <c r="D428" s="25"/>
      <c r="E428" s="81">
        <f t="shared" si="27"/>
        <v>72.38095238095238</v>
      </c>
      <c r="F428" s="23">
        <v>76</v>
      </c>
      <c r="G428" s="94"/>
      <c r="H428" s="81">
        <f t="shared" si="28"/>
        <v>0</v>
      </c>
      <c r="I428" s="86">
        <f t="shared" si="29"/>
        <v>0</v>
      </c>
      <c r="J428" s="24">
        <v>0.05</v>
      </c>
    </row>
    <row r="429" spans="2:10" x14ac:dyDescent="0.15">
      <c r="B429" s="2" t="s">
        <v>229</v>
      </c>
      <c r="C429" s="60" t="s">
        <v>778</v>
      </c>
      <c r="D429" s="25"/>
      <c r="E429" s="81">
        <f t="shared" si="27"/>
        <v>46.666666666666664</v>
      </c>
      <c r="F429" s="23">
        <v>49</v>
      </c>
      <c r="G429" s="94"/>
      <c r="H429" s="81">
        <f t="shared" si="28"/>
        <v>0</v>
      </c>
      <c r="I429" s="86">
        <f t="shared" si="29"/>
        <v>0</v>
      </c>
      <c r="J429" s="24">
        <v>0.05</v>
      </c>
    </row>
    <row r="430" spans="2:10" x14ac:dyDescent="0.15">
      <c r="B430" s="57" t="s">
        <v>230</v>
      </c>
      <c r="C430" s="58" t="s">
        <v>779</v>
      </c>
      <c r="D430" s="25"/>
      <c r="E430" s="81">
        <f t="shared" si="27"/>
        <v>46.666666666666664</v>
      </c>
      <c r="F430" s="23">
        <v>49</v>
      </c>
      <c r="G430" s="94"/>
      <c r="H430" s="81">
        <f t="shared" si="28"/>
        <v>0</v>
      </c>
      <c r="I430" s="86">
        <f t="shared" si="29"/>
        <v>0</v>
      </c>
      <c r="J430" s="24">
        <v>0.05</v>
      </c>
    </row>
    <row r="431" spans="2:10" ht="14" x14ac:dyDescent="0.15">
      <c r="B431" s="11" t="s">
        <v>275</v>
      </c>
      <c r="C431" s="20" t="s">
        <v>780</v>
      </c>
      <c r="D431" s="25"/>
      <c r="E431" s="81">
        <f t="shared" si="27"/>
        <v>38.095238095238095</v>
      </c>
      <c r="F431" s="23">
        <v>40</v>
      </c>
      <c r="G431" s="94"/>
      <c r="H431" s="81">
        <f t="shared" si="28"/>
        <v>0</v>
      </c>
      <c r="I431" s="86">
        <f t="shared" si="29"/>
        <v>0</v>
      </c>
      <c r="J431" s="24">
        <v>0.05</v>
      </c>
    </row>
    <row r="432" spans="2:10" ht="14" x14ac:dyDescent="0.15">
      <c r="B432" s="11" t="s">
        <v>276</v>
      </c>
      <c r="C432" s="20" t="s">
        <v>781</v>
      </c>
      <c r="D432" s="25"/>
      <c r="E432" s="81">
        <f t="shared" si="27"/>
        <v>38.095238095238095</v>
      </c>
      <c r="F432" s="23">
        <v>40</v>
      </c>
      <c r="G432" s="94"/>
      <c r="H432" s="81">
        <f t="shared" si="28"/>
        <v>0</v>
      </c>
      <c r="I432" s="86">
        <f t="shared" si="29"/>
        <v>0</v>
      </c>
      <c r="J432" s="24">
        <v>0.05</v>
      </c>
    </row>
    <row r="433" spans="2:10" ht="14" x14ac:dyDescent="0.15">
      <c r="B433" s="11" t="s">
        <v>277</v>
      </c>
      <c r="C433" s="20" t="s">
        <v>782</v>
      </c>
      <c r="D433" s="25"/>
      <c r="E433" s="81">
        <f t="shared" si="27"/>
        <v>38.095238095238095</v>
      </c>
      <c r="F433" s="23">
        <v>40</v>
      </c>
      <c r="G433" s="94"/>
      <c r="H433" s="81">
        <f t="shared" si="28"/>
        <v>0</v>
      </c>
      <c r="I433" s="86">
        <f t="shared" si="29"/>
        <v>0</v>
      </c>
      <c r="J433" s="24">
        <v>0.05</v>
      </c>
    </row>
    <row r="434" spans="2:10" ht="14" x14ac:dyDescent="0.15">
      <c r="B434" s="11" t="s">
        <v>278</v>
      </c>
      <c r="C434" s="20" t="s">
        <v>783</v>
      </c>
      <c r="D434" s="25"/>
      <c r="E434" s="81">
        <f t="shared" si="27"/>
        <v>20.952380952380953</v>
      </c>
      <c r="F434" s="23">
        <v>22</v>
      </c>
      <c r="G434" s="94"/>
      <c r="H434" s="81">
        <f t="shared" si="28"/>
        <v>0</v>
      </c>
      <c r="I434" s="86">
        <f t="shared" si="29"/>
        <v>0</v>
      </c>
      <c r="J434" s="24">
        <v>0.05</v>
      </c>
    </row>
    <row r="435" spans="2:10" ht="14" x14ac:dyDescent="0.15">
      <c r="B435" s="11" t="s">
        <v>279</v>
      </c>
      <c r="C435" s="20" t="s">
        <v>784</v>
      </c>
      <c r="D435" s="25"/>
      <c r="E435" s="81">
        <f t="shared" si="27"/>
        <v>38.095238095238095</v>
      </c>
      <c r="F435" s="23">
        <v>40</v>
      </c>
      <c r="G435" s="94"/>
      <c r="H435" s="81">
        <f t="shared" si="28"/>
        <v>0</v>
      </c>
      <c r="I435" s="86">
        <f t="shared" si="29"/>
        <v>0</v>
      </c>
      <c r="J435" s="24">
        <v>0.05</v>
      </c>
    </row>
    <row r="436" spans="2:10" ht="14" x14ac:dyDescent="0.15">
      <c r="B436" s="11" t="s">
        <v>280</v>
      </c>
      <c r="C436" s="20" t="s">
        <v>785</v>
      </c>
      <c r="D436" s="25"/>
      <c r="E436" s="81">
        <f t="shared" si="27"/>
        <v>38.095238095238095</v>
      </c>
      <c r="F436" s="23">
        <v>40</v>
      </c>
      <c r="G436" s="94"/>
      <c r="H436" s="81">
        <f t="shared" si="28"/>
        <v>0</v>
      </c>
      <c r="I436" s="86">
        <f t="shared" si="29"/>
        <v>0</v>
      </c>
      <c r="J436" s="24">
        <v>0.05</v>
      </c>
    </row>
    <row r="437" spans="2:10" ht="14" x14ac:dyDescent="0.15">
      <c r="B437" s="11" t="s">
        <v>281</v>
      </c>
      <c r="C437" s="20" t="s">
        <v>786</v>
      </c>
      <c r="D437" s="25"/>
      <c r="E437" s="81">
        <f t="shared" si="27"/>
        <v>38.095238095238095</v>
      </c>
      <c r="F437" s="23">
        <v>40</v>
      </c>
      <c r="G437" s="94"/>
      <c r="H437" s="81">
        <f t="shared" si="28"/>
        <v>0</v>
      </c>
      <c r="I437" s="86">
        <f t="shared" si="29"/>
        <v>0</v>
      </c>
      <c r="J437" s="24">
        <v>0.05</v>
      </c>
    </row>
    <row r="438" spans="2:10" ht="28" x14ac:dyDescent="0.15">
      <c r="B438" s="11" t="s">
        <v>283</v>
      </c>
      <c r="C438" s="20" t="s">
        <v>787</v>
      </c>
      <c r="D438" s="25"/>
      <c r="E438" s="81">
        <f t="shared" si="27"/>
        <v>94.285714285714278</v>
      </c>
      <c r="F438" s="23">
        <v>99</v>
      </c>
      <c r="G438" s="94"/>
      <c r="H438" s="81">
        <f t="shared" si="28"/>
        <v>0</v>
      </c>
      <c r="I438" s="86">
        <f t="shared" si="29"/>
        <v>0</v>
      </c>
      <c r="J438" s="24">
        <v>0.05</v>
      </c>
    </row>
    <row r="439" spans="2:10" ht="14" x14ac:dyDescent="0.15">
      <c r="B439" s="11" t="s">
        <v>284</v>
      </c>
      <c r="C439" s="20" t="s">
        <v>788</v>
      </c>
      <c r="D439" s="25"/>
      <c r="E439" s="81">
        <f t="shared" si="27"/>
        <v>72.38095238095238</v>
      </c>
      <c r="F439" s="23">
        <v>76</v>
      </c>
      <c r="G439" s="94"/>
      <c r="H439" s="81">
        <f t="shared" si="28"/>
        <v>0</v>
      </c>
      <c r="I439" s="86">
        <f t="shared" si="29"/>
        <v>0</v>
      </c>
      <c r="J439" s="24">
        <v>0.05</v>
      </c>
    </row>
    <row r="440" spans="2:10" ht="28" x14ac:dyDescent="0.15">
      <c r="B440" s="11" t="s">
        <v>322</v>
      </c>
      <c r="C440" s="20" t="s">
        <v>789</v>
      </c>
      <c r="D440" s="25"/>
      <c r="E440" s="81">
        <f t="shared" si="27"/>
        <v>94.285714285714278</v>
      </c>
      <c r="F440" s="23">
        <v>99</v>
      </c>
      <c r="G440" s="94"/>
      <c r="H440" s="81">
        <f t="shared" si="28"/>
        <v>0</v>
      </c>
      <c r="I440" s="86">
        <f t="shared" si="29"/>
        <v>0</v>
      </c>
      <c r="J440" s="24">
        <v>0.05</v>
      </c>
    </row>
    <row r="441" spans="2:10" ht="14" x14ac:dyDescent="0.15">
      <c r="B441" s="11" t="s">
        <v>323</v>
      </c>
      <c r="C441" s="20" t="s">
        <v>790</v>
      </c>
      <c r="D441" s="25"/>
      <c r="E441" s="81">
        <f t="shared" si="27"/>
        <v>72.38095238095238</v>
      </c>
      <c r="F441" s="23">
        <v>76</v>
      </c>
      <c r="G441" s="94"/>
      <c r="H441" s="81">
        <f t="shared" si="28"/>
        <v>0</v>
      </c>
      <c r="I441" s="86">
        <f t="shared" si="29"/>
        <v>0</v>
      </c>
      <c r="J441" s="24">
        <v>0.05</v>
      </c>
    </row>
    <row r="442" spans="2:10" ht="14" x14ac:dyDescent="0.15">
      <c r="B442" s="11" t="s">
        <v>324</v>
      </c>
      <c r="C442" s="20" t="s">
        <v>791</v>
      </c>
      <c r="D442" s="25"/>
      <c r="E442" s="81">
        <f t="shared" si="27"/>
        <v>94.285714285714278</v>
      </c>
      <c r="F442" s="23">
        <v>99</v>
      </c>
      <c r="G442" s="94"/>
      <c r="H442" s="81">
        <f t="shared" si="28"/>
        <v>0</v>
      </c>
      <c r="I442" s="86">
        <f t="shared" si="29"/>
        <v>0</v>
      </c>
      <c r="J442" s="24">
        <v>0.05</v>
      </c>
    </row>
    <row r="443" spans="2:10" ht="14" x14ac:dyDescent="0.15">
      <c r="B443" s="11" t="s">
        <v>325</v>
      </c>
      <c r="C443" s="20" t="s">
        <v>792</v>
      </c>
      <c r="D443" s="25"/>
      <c r="E443" s="81">
        <f t="shared" si="27"/>
        <v>72.38095238095238</v>
      </c>
      <c r="F443" s="23">
        <v>76</v>
      </c>
      <c r="G443" s="94"/>
      <c r="H443" s="81">
        <f t="shared" si="28"/>
        <v>0</v>
      </c>
      <c r="I443" s="86">
        <f t="shared" si="29"/>
        <v>0</v>
      </c>
      <c r="J443" s="24">
        <v>0.05</v>
      </c>
    </row>
    <row r="444" spans="2:10" ht="15" customHeight="1" x14ac:dyDescent="0.15">
      <c r="B444" s="11" t="s">
        <v>304</v>
      </c>
      <c r="C444" s="20" t="s">
        <v>793</v>
      </c>
      <c r="D444" s="25"/>
      <c r="E444" s="81">
        <f t="shared" si="27"/>
        <v>94.285714285714278</v>
      </c>
      <c r="F444" s="23">
        <v>99</v>
      </c>
      <c r="G444" s="94"/>
      <c r="H444" s="81">
        <f t="shared" si="28"/>
        <v>0</v>
      </c>
      <c r="I444" s="86">
        <f t="shared" si="29"/>
        <v>0</v>
      </c>
      <c r="J444" s="24">
        <v>0.05</v>
      </c>
    </row>
    <row r="445" spans="2:10" ht="14" x14ac:dyDescent="0.15">
      <c r="B445" s="11" t="s">
        <v>305</v>
      </c>
      <c r="C445" s="20" t="s">
        <v>794</v>
      </c>
      <c r="D445" s="25"/>
      <c r="E445" s="81">
        <f t="shared" ref="E445:E454" si="30">F445/(1+J445)</f>
        <v>72.38095238095238</v>
      </c>
      <c r="F445" s="23">
        <v>76</v>
      </c>
      <c r="G445" s="94"/>
      <c r="H445" s="81">
        <f t="shared" si="28"/>
        <v>0</v>
      </c>
      <c r="I445" s="86">
        <f t="shared" si="29"/>
        <v>0</v>
      </c>
      <c r="J445" s="24">
        <v>0.05</v>
      </c>
    </row>
    <row r="446" spans="2:10" ht="28" x14ac:dyDescent="0.15">
      <c r="B446" s="11" t="s">
        <v>315</v>
      </c>
      <c r="C446" s="20" t="s">
        <v>795</v>
      </c>
      <c r="D446" s="25"/>
      <c r="E446" s="81">
        <f t="shared" si="30"/>
        <v>94.285714285714278</v>
      </c>
      <c r="F446" s="23">
        <v>99</v>
      </c>
      <c r="G446" s="94"/>
      <c r="H446" s="81">
        <f t="shared" si="28"/>
        <v>0</v>
      </c>
      <c r="I446" s="86">
        <f t="shared" si="29"/>
        <v>0</v>
      </c>
      <c r="J446" s="24">
        <v>0.05</v>
      </c>
    </row>
    <row r="447" spans="2:10" ht="14" x14ac:dyDescent="0.15">
      <c r="B447" s="11" t="s">
        <v>316</v>
      </c>
      <c r="C447" s="20" t="s">
        <v>796</v>
      </c>
      <c r="D447" s="25"/>
      <c r="E447" s="81">
        <f t="shared" si="30"/>
        <v>72.38095238095238</v>
      </c>
      <c r="F447" s="23">
        <v>76</v>
      </c>
      <c r="G447" s="94"/>
      <c r="H447" s="81">
        <f t="shared" si="28"/>
        <v>0</v>
      </c>
      <c r="I447" s="86">
        <f t="shared" si="29"/>
        <v>0</v>
      </c>
      <c r="J447" s="24">
        <v>0.05</v>
      </c>
    </row>
    <row r="448" spans="2:10" ht="28" x14ac:dyDescent="0.15">
      <c r="B448" s="11" t="s">
        <v>313</v>
      </c>
      <c r="C448" s="20" t="s">
        <v>797</v>
      </c>
      <c r="D448" s="25"/>
      <c r="E448" s="81">
        <f t="shared" si="30"/>
        <v>94.285714285714278</v>
      </c>
      <c r="F448" s="23">
        <v>99</v>
      </c>
      <c r="G448" s="94"/>
      <c r="H448" s="81">
        <f t="shared" si="28"/>
        <v>0</v>
      </c>
      <c r="I448" s="86">
        <f t="shared" si="29"/>
        <v>0</v>
      </c>
      <c r="J448" s="24">
        <v>0.05</v>
      </c>
    </row>
    <row r="449" spans="2:10" ht="28" x14ac:dyDescent="0.15">
      <c r="B449" s="11" t="s">
        <v>314</v>
      </c>
      <c r="C449" s="20" t="s">
        <v>798</v>
      </c>
      <c r="D449" s="25"/>
      <c r="E449" s="81">
        <f t="shared" si="30"/>
        <v>72.38095238095238</v>
      </c>
      <c r="F449" s="23">
        <v>76</v>
      </c>
      <c r="G449" s="94"/>
      <c r="H449" s="81">
        <f t="shared" si="28"/>
        <v>0</v>
      </c>
      <c r="I449" s="86">
        <f t="shared" si="29"/>
        <v>0</v>
      </c>
      <c r="J449" s="24">
        <v>0.05</v>
      </c>
    </row>
    <row r="450" spans="2:10" ht="17" customHeight="1" x14ac:dyDescent="0.15">
      <c r="B450" s="11" t="s">
        <v>327</v>
      </c>
      <c r="C450" s="20" t="s">
        <v>870</v>
      </c>
      <c r="D450" s="25"/>
      <c r="E450" s="81">
        <f t="shared" si="30"/>
        <v>94.285714285714278</v>
      </c>
      <c r="F450" s="23">
        <v>99</v>
      </c>
      <c r="G450" s="94"/>
      <c r="H450" s="81">
        <f t="shared" si="28"/>
        <v>0</v>
      </c>
      <c r="I450" s="86">
        <f t="shared" si="29"/>
        <v>0</v>
      </c>
      <c r="J450" s="24">
        <v>0.05</v>
      </c>
    </row>
    <row r="451" spans="2:10" ht="14" x14ac:dyDescent="0.15">
      <c r="B451" s="11" t="s">
        <v>328</v>
      </c>
      <c r="C451" s="20" t="s">
        <v>799</v>
      </c>
      <c r="D451" s="25"/>
      <c r="E451" s="81">
        <f t="shared" si="30"/>
        <v>72.38095238095238</v>
      </c>
      <c r="F451" s="23">
        <v>76</v>
      </c>
      <c r="G451" s="94"/>
      <c r="H451" s="81">
        <f t="shared" si="28"/>
        <v>0</v>
      </c>
      <c r="I451" s="86">
        <f t="shared" si="29"/>
        <v>0</v>
      </c>
      <c r="J451" s="24">
        <v>0.05</v>
      </c>
    </row>
    <row r="452" spans="2:10" ht="26" x14ac:dyDescent="0.15">
      <c r="B452" s="11" t="s">
        <v>368</v>
      </c>
      <c r="C452" s="20" t="s">
        <v>800</v>
      </c>
      <c r="D452" s="25"/>
      <c r="E452" s="81">
        <f t="shared" si="30"/>
        <v>38.095238095238095</v>
      </c>
      <c r="F452" s="23">
        <v>40</v>
      </c>
      <c r="G452" s="94"/>
      <c r="H452" s="81">
        <f t="shared" si="28"/>
        <v>0</v>
      </c>
      <c r="I452" s="86">
        <f t="shared" si="29"/>
        <v>0</v>
      </c>
      <c r="J452" s="24">
        <v>0.05</v>
      </c>
    </row>
    <row r="453" spans="2:10" ht="16" customHeight="1" x14ac:dyDescent="0.15">
      <c r="B453" s="11" t="s">
        <v>394</v>
      </c>
      <c r="C453" s="20" t="s">
        <v>801</v>
      </c>
      <c r="D453" s="25"/>
      <c r="E453" s="81">
        <f t="shared" si="30"/>
        <v>94.285714285714278</v>
      </c>
      <c r="F453" s="23">
        <v>99</v>
      </c>
      <c r="G453" s="94"/>
      <c r="H453" s="81">
        <f t="shared" si="28"/>
        <v>0</v>
      </c>
      <c r="I453" s="86">
        <f t="shared" si="29"/>
        <v>0</v>
      </c>
      <c r="J453" s="24">
        <v>0.05</v>
      </c>
    </row>
    <row r="454" spans="2:10" ht="14" x14ac:dyDescent="0.15">
      <c r="B454" s="11" t="s">
        <v>395</v>
      </c>
      <c r="C454" s="20" t="s">
        <v>802</v>
      </c>
      <c r="D454" s="25"/>
      <c r="E454" s="81">
        <f t="shared" si="30"/>
        <v>72.38095238095238</v>
      </c>
      <c r="F454" s="23">
        <v>76</v>
      </c>
      <c r="G454" s="94"/>
      <c r="H454" s="81">
        <f t="shared" si="28"/>
        <v>0</v>
      </c>
      <c r="I454" s="86">
        <f t="shared" si="29"/>
        <v>0</v>
      </c>
      <c r="J454" s="24">
        <v>0.05</v>
      </c>
    </row>
    <row r="455" spans="2:10" ht="17" x14ac:dyDescent="0.2">
      <c r="B455" s="26"/>
      <c r="C455" s="42" t="s">
        <v>803</v>
      </c>
      <c r="D455" s="35"/>
      <c r="E455" s="29"/>
      <c r="F455" s="30"/>
      <c r="G455" s="78"/>
      <c r="H455" s="87"/>
      <c r="I455" s="88"/>
      <c r="J455" s="53"/>
    </row>
    <row r="456" spans="2:10" ht="14" x14ac:dyDescent="0.15">
      <c r="B456" s="8" t="s">
        <v>201</v>
      </c>
      <c r="C456" s="20" t="s">
        <v>804</v>
      </c>
      <c r="D456" s="25"/>
      <c r="E456" s="81">
        <f t="shared" ref="E456:E479" si="31">F456/(1+J456)</f>
        <v>907.63414634146352</v>
      </c>
      <c r="F456" s="23">
        <v>1116.3900000000001</v>
      </c>
      <c r="G456" s="94"/>
      <c r="H456" s="81">
        <f t="shared" si="28"/>
        <v>0</v>
      </c>
      <c r="I456" s="86">
        <f t="shared" si="29"/>
        <v>0</v>
      </c>
      <c r="J456" s="24">
        <v>0.23</v>
      </c>
    </row>
    <row r="457" spans="2:10" ht="14" x14ac:dyDescent="0.15">
      <c r="B457" s="6" t="s">
        <v>386</v>
      </c>
      <c r="C457" s="20" t="s">
        <v>805</v>
      </c>
      <c r="D457" s="25"/>
      <c r="E457" s="81">
        <f t="shared" si="31"/>
        <v>148.1869918699187</v>
      </c>
      <c r="F457" s="23">
        <v>182.27</v>
      </c>
      <c r="G457" s="94"/>
      <c r="H457" s="81">
        <f t="shared" si="28"/>
        <v>0</v>
      </c>
      <c r="I457" s="86">
        <f t="shared" si="29"/>
        <v>0</v>
      </c>
      <c r="J457" s="24">
        <v>0.23</v>
      </c>
    </row>
    <row r="458" spans="2:10" ht="14" x14ac:dyDescent="0.15">
      <c r="B458" s="6" t="s">
        <v>63</v>
      </c>
      <c r="C458" s="20" t="s">
        <v>806</v>
      </c>
      <c r="D458" s="25"/>
      <c r="E458" s="81">
        <f t="shared" si="31"/>
        <v>44.983739837398375</v>
      </c>
      <c r="F458" s="23">
        <v>55.33</v>
      </c>
      <c r="G458" s="94"/>
      <c r="H458" s="81">
        <f t="shared" si="28"/>
        <v>0</v>
      </c>
      <c r="I458" s="86">
        <f t="shared" si="29"/>
        <v>0</v>
      </c>
      <c r="J458" s="24">
        <v>0.23</v>
      </c>
    </row>
    <row r="459" spans="2:10" ht="28" x14ac:dyDescent="0.15">
      <c r="B459" s="7" t="s">
        <v>198</v>
      </c>
      <c r="C459" s="20" t="s">
        <v>807</v>
      </c>
      <c r="D459" s="21"/>
      <c r="E459" s="81">
        <f t="shared" si="31"/>
        <v>3752.5203252032525</v>
      </c>
      <c r="F459" s="23">
        <v>4615.6000000000004</v>
      </c>
      <c r="G459" s="94"/>
      <c r="H459" s="81">
        <f t="shared" ref="H459:H512" si="32">G459*E459</f>
        <v>0</v>
      </c>
      <c r="I459" s="86">
        <f t="shared" ref="I459:I512" si="33">H459*(1+J459)</f>
        <v>0</v>
      </c>
      <c r="J459" s="24">
        <v>0.23</v>
      </c>
    </row>
    <row r="460" spans="2:10" ht="14" x14ac:dyDescent="0.15">
      <c r="B460" s="6" t="s">
        <v>385</v>
      </c>
      <c r="C460" s="20" t="s">
        <v>808</v>
      </c>
      <c r="D460" s="25"/>
      <c r="E460" s="81">
        <f t="shared" si="31"/>
        <v>176.26829268292684</v>
      </c>
      <c r="F460" s="23">
        <v>216.81</v>
      </c>
      <c r="G460" s="94"/>
      <c r="H460" s="81">
        <f t="shared" si="32"/>
        <v>0</v>
      </c>
      <c r="I460" s="86">
        <f t="shared" si="33"/>
        <v>0</v>
      </c>
      <c r="J460" s="24">
        <v>0.23</v>
      </c>
    </row>
    <row r="461" spans="2:10" ht="28" x14ac:dyDescent="0.15">
      <c r="B461" s="7" t="s">
        <v>195</v>
      </c>
      <c r="C461" s="20" t="s">
        <v>809</v>
      </c>
      <c r="D461" s="21"/>
      <c r="E461" s="81">
        <f t="shared" si="31"/>
        <v>1785.3089430894311</v>
      </c>
      <c r="F461" s="23">
        <v>2195.9300000000003</v>
      </c>
      <c r="G461" s="94"/>
      <c r="H461" s="81">
        <f t="shared" si="32"/>
        <v>0</v>
      </c>
      <c r="I461" s="86">
        <f t="shared" si="33"/>
        <v>0</v>
      </c>
      <c r="J461" s="24">
        <v>0.23</v>
      </c>
    </row>
    <row r="462" spans="2:10" ht="14" x14ac:dyDescent="0.15">
      <c r="B462" s="6" t="s">
        <v>385</v>
      </c>
      <c r="C462" s="20" t="s">
        <v>810</v>
      </c>
      <c r="D462" s="41"/>
      <c r="E462" s="81">
        <f t="shared" si="31"/>
        <v>176.26829268292684</v>
      </c>
      <c r="F462" s="23">
        <v>216.81</v>
      </c>
      <c r="G462" s="94"/>
      <c r="H462" s="81">
        <f t="shared" si="32"/>
        <v>0</v>
      </c>
      <c r="I462" s="86">
        <f t="shared" si="33"/>
        <v>0</v>
      </c>
      <c r="J462" s="24">
        <v>0.23</v>
      </c>
    </row>
    <row r="463" spans="2:10" ht="28" x14ac:dyDescent="0.15">
      <c r="B463" s="7" t="s">
        <v>197</v>
      </c>
      <c r="C463" s="20" t="s">
        <v>811</v>
      </c>
      <c r="D463" s="21"/>
      <c r="E463" s="81">
        <f t="shared" si="31"/>
        <v>5629.6747967479687</v>
      </c>
      <c r="F463" s="23">
        <v>6924.5000000000009</v>
      </c>
      <c r="G463" s="94"/>
      <c r="H463" s="81">
        <f t="shared" si="32"/>
        <v>0</v>
      </c>
      <c r="I463" s="86">
        <f t="shared" si="33"/>
        <v>0</v>
      </c>
      <c r="J463" s="24">
        <v>0.23</v>
      </c>
    </row>
    <row r="464" spans="2:10" ht="14" x14ac:dyDescent="0.15">
      <c r="B464" s="6" t="s">
        <v>386</v>
      </c>
      <c r="C464" s="20" t="s">
        <v>812</v>
      </c>
      <c r="D464" s="25"/>
      <c r="E464" s="81">
        <f t="shared" si="31"/>
        <v>148.1869918699187</v>
      </c>
      <c r="F464" s="23">
        <v>182.27</v>
      </c>
      <c r="G464" s="94"/>
      <c r="H464" s="81">
        <f t="shared" si="32"/>
        <v>0</v>
      </c>
      <c r="I464" s="86">
        <f t="shared" si="33"/>
        <v>0</v>
      </c>
      <c r="J464" s="24">
        <v>0.23</v>
      </c>
    </row>
    <row r="465" spans="2:10" ht="14" x14ac:dyDescent="0.15">
      <c r="B465" s="6" t="s">
        <v>67</v>
      </c>
      <c r="C465" s="20" t="s">
        <v>813</v>
      </c>
      <c r="D465" s="25"/>
      <c r="E465" s="81">
        <f t="shared" si="31"/>
        <v>335.72357723577238</v>
      </c>
      <c r="F465" s="23">
        <v>412.94</v>
      </c>
      <c r="G465" s="94"/>
      <c r="H465" s="81">
        <f t="shared" si="32"/>
        <v>0</v>
      </c>
      <c r="I465" s="86">
        <f t="shared" si="33"/>
        <v>0</v>
      </c>
      <c r="J465" s="24">
        <v>0.23</v>
      </c>
    </row>
    <row r="466" spans="2:10" ht="14" x14ac:dyDescent="0.15">
      <c r="B466" s="6" t="s">
        <v>64</v>
      </c>
      <c r="C466" s="20" t="s">
        <v>814</v>
      </c>
      <c r="D466" s="43"/>
      <c r="E466" s="81">
        <f t="shared" si="31"/>
        <v>560.73170731707319</v>
      </c>
      <c r="F466" s="23">
        <v>689.7</v>
      </c>
      <c r="G466" s="94"/>
      <c r="H466" s="81">
        <f t="shared" si="32"/>
        <v>0</v>
      </c>
      <c r="I466" s="86">
        <f t="shared" si="33"/>
        <v>0</v>
      </c>
      <c r="J466" s="24">
        <v>0.23</v>
      </c>
    </row>
    <row r="467" spans="2:10" ht="28" x14ac:dyDescent="0.15">
      <c r="B467" s="7" t="s">
        <v>196</v>
      </c>
      <c r="C467" s="20" t="s">
        <v>815</v>
      </c>
      <c r="D467" s="21"/>
      <c r="E467" s="81">
        <f t="shared" si="31"/>
        <v>6567.3577235772364</v>
      </c>
      <c r="F467" s="23">
        <v>8077.85</v>
      </c>
      <c r="G467" s="94"/>
      <c r="H467" s="81">
        <f t="shared" si="32"/>
        <v>0</v>
      </c>
      <c r="I467" s="86">
        <f t="shared" si="33"/>
        <v>0</v>
      </c>
      <c r="J467" s="24">
        <v>0.23</v>
      </c>
    </row>
    <row r="468" spans="2:10" ht="14" x14ac:dyDescent="0.15">
      <c r="B468" s="6" t="s">
        <v>386</v>
      </c>
      <c r="C468" s="20" t="s">
        <v>816</v>
      </c>
      <c r="D468" s="43"/>
      <c r="E468" s="81">
        <f t="shared" si="31"/>
        <v>148.1869918699187</v>
      </c>
      <c r="F468" s="23">
        <v>182.27</v>
      </c>
      <c r="G468" s="94"/>
      <c r="H468" s="81">
        <f t="shared" si="32"/>
        <v>0</v>
      </c>
      <c r="I468" s="86">
        <f t="shared" si="33"/>
        <v>0</v>
      </c>
      <c r="J468" s="24">
        <v>0.23</v>
      </c>
    </row>
    <row r="469" spans="2:10" ht="14" x14ac:dyDescent="0.15">
      <c r="B469" s="6" t="s">
        <v>378</v>
      </c>
      <c r="C469" s="20" t="s">
        <v>817</v>
      </c>
      <c r="D469" s="43"/>
      <c r="E469" s="81">
        <f t="shared" si="31"/>
        <v>894.84552845528458</v>
      </c>
      <c r="F469" s="23">
        <v>1100.6600000000001</v>
      </c>
      <c r="G469" s="94"/>
      <c r="H469" s="81">
        <f t="shared" si="32"/>
        <v>0</v>
      </c>
      <c r="I469" s="86">
        <f t="shared" si="33"/>
        <v>0</v>
      </c>
      <c r="J469" s="24">
        <v>0.23</v>
      </c>
    </row>
    <row r="470" spans="2:10" ht="14" x14ac:dyDescent="0.15">
      <c r="B470" s="6" t="s">
        <v>379</v>
      </c>
      <c r="C470" s="20" t="s">
        <v>818</v>
      </c>
      <c r="D470" s="43"/>
      <c r="E470" s="81">
        <f t="shared" si="31"/>
        <v>358.79674796747975</v>
      </c>
      <c r="F470" s="23">
        <v>441.32000000000005</v>
      </c>
      <c r="G470" s="94"/>
      <c r="H470" s="81">
        <f t="shared" si="32"/>
        <v>0</v>
      </c>
      <c r="I470" s="86">
        <f t="shared" si="33"/>
        <v>0</v>
      </c>
      <c r="J470" s="24">
        <v>0.23</v>
      </c>
    </row>
    <row r="471" spans="2:10" ht="14" x14ac:dyDescent="0.15">
      <c r="B471" s="6" t="s">
        <v>380</v>
      </c>
      <c r="C471" s="20" t="s">
        <v>819</v>
      </c>
      <c r="D471" s="43"/>
      <c r="E471" s="81">
        <f t="shared" si="31"/>
        <v>183.42276422764229</v>
      </c>
      <c r="F471" s="23">
        <v>225.61</v>
      </c>
      <c r="G471" s="94"/>
      <c r="H471" s="81">
        <f t="shared" si="32"/>
        <v>0</v>
      </c>
      <c r="I471" s="86">
        <f t="shared" si="33"/>
        <v>0</v>
      </c>
      <c r="J471" s="24">
        <v>0.23</v>
      </c>
    </row>
    <row r="472" spans="2:10" ht="14" x14ac:dyDescent="0.15">
      <c r="B472" s="6" t="s">
        <v>381</v>
      </c>
      <c r="C472" s="20" t="s">
        <v>820</v>
      </c>
      <c r="D472" s="43"/>
      <c r="E472" s="81">
        <f t="shared" si="31"/>
        <v>179.39837398373987</v>
      </c>
      <c r="F472" s="23">
        <v>220.66000000000003</v>
      </c>
      <c r="G472" s="94"/>
      <c r="H472" s="81">
        <f t="shared" si="32"/>
        <v>0</v>
      </c>
      <c r="I472" s="86">
        <f t="shared" si="33"/>
        <v>0</v>
      </c>
      <c r="J472" s="24">
        <v>0.23</v>
      </c>
    </row>
    <row r="473" spans="2:10" ht="14" x14ac:dyDescent="0.15">
      <c r="B473" s="6" t="s">
        <v>382</v>
      </c>
      <c r="C473" s="20" t="s">
        <v>821</v>
      </c>
      <c r="D473" s="43"/>
      <c r="E473" s="81">
        <f t="shared" si="31"/>
        <v>179.39837398373987</v>
      </c>
      <c r="F473" s="23">
        <v>220.66000000000003</v>
      </c>
      <c r="G473" s="94"/>
      <c r="H473" s="81">
        <f t="shared" si="32"/>
        <v>0</v>
      </c>
      <c r="I473" s="86">
        <f t="shared" si="33"/>
        <v>0</v>
      </c>
      <c r="J473" s="24">
        <v>0.23</v>
      </c>
    </row>
    <row r="474" spans="2:10" ht="14" x14ac:dyDescent="0.15">
      <c r="B474" s="6" t="s">
        <v>383</v>
      </c>
      <c r="C474" s="20" t="s">
        <v>822</v>
      </c>
      <c r="D474" s="43"/>
      <c r="E474" s="81">
        <f t="shared" si="31"/>
        <v>179.39837398373987</v>
      </c>
      <c r="F474" s="23">
        <v>220.66000000000003</v>
      </c>
      <c r="G474" s="94"/>
      <c r="H474" s="81">
        <f t="shared" si="32"/>
        <v>0</v>
      </c>
      <c r="I474" s="86">
        <f t="shared" si="33"/>
        <v>0</v>
      </c>
      <c r="J474" s="24">
        <v>0.23</v>
      </c>
    </row>
    <row r="475" spans="2:10" ht="14" x14ac:dyDescent="0.15">
      <c r="B475" s="6" t="s">
        <v>384</v>
      </c>
      <c r="C475" s="20" t="s">
        <v>823</v>
      </c>
      <c r="D475" s="43"/>
      <c r="E475" s="81">
        <f t="shared" si="31"/>
        <v>163.03252032520328</v>
      </c>
      <c r="F475" s="23">
        <v>200.53000000000003</v>
      </c>
      <c r="G475" s="94"/>
      <c r="H475" s="81">
        <f t="shared" si="32"/>
        <v>0</v>
      </c>
      <c r="I475" s="86">
        <f t="shared" si="33"/>
        <v>0</v>
      </c>
      <c r="J475" s="24">
        <v>0.23</v>
      </c>
    </row>
    <row r="476" spans="2:10" ht="14" x14ac:dyDescent="0.15">
      <c r="B476" s="9" t="s">
        <v>65</v>
      </c>
      <c r="C476" s="20" t="s">
        <v>824</v>
      </c>
      <c r="D476" s="43"/>
      <c r="E476" s="81">
        <f t="shared" si="31"/>
        <v>466.91869918699194</v>
      </c>
      <c r="F476" s="23">
        <v>574.31000000000006</v>
      </c>
      <c r="G476" s="94"/>
      <c r="H476" s="81">
        <f t="shared" si="32"/>
        <v>0</v>
      </c>
      <c r="I476" s="86">
        <f t="shared" si="33"/>
        <v>0</v>
      </c>
      <c r="J476" s="24">
        <v>0.23</v>
      </c>
    </row>
    <row r="477" spans="2:10" ht="14" x14ac:dyDescent="0.15">
      <c r="B477" s="7" t="s">
        <v>160</v>
      </c>
      <c r="C477" s="20" t="s">
        <v>825</v>
      </c>
      <c r="D477" s="21"/>
      <c r="E477" s="81">
        <f t="shared" si="31"/>
        <v>7598.7642276422757</v>
      </c>
      <c r="F477" s="23">
        <v>9346.48</v>
      </c>
      <c r="G477" s="94"/>
      <c r="H477" s="81">
        <f t="shared" si="32"/>
        <v>0</v>
      </c>
      <c r="I477" s="86">
        <f t="shared" si="33"/>
        <v>0</v>
      </c>
      <c r="J477" s="24">
        <v>0.23</v>
      </c>
    </row>
    <row r="478" spans="2:10" ht="14" x14ac:dyDescent="0.15">
      <c r="B478" s="6" t="s">
        <v>126</v>
      </c>
      <c r="C478" s="20" t="s">
        <v>826</v>
      </c>
      <c r="D478" s="25"/>
      <c r="E478" s="81">
        <f t="shared" si="31"/>
        <v>63.764227642276431</v>
      </c>
      <c r="F478" s="23">
        <v>78.430000000000007</v>
      </c>
      <c r="G478" s="94"/>
      <c r="H478" s="81">
        <f t="shared" si="32"/>
        <v>0</v>
      </c>
      <c r="I478" s="86">
        <f t="shared" si="33"/>
        <v>0</v>
      </c>
      <c r="J478" s="24">
        <v>0.23</v>
      </c>
    </row>
    <row r="479" spans="2:10" ht="14" x14ac:dyDescent="0.15">
      <c r="B479" s="6" t="s">
        <v>127</v>
      </c>
      <c r="C479" s="20" t="s">
        <v>827</v>
      </c>
      <c r="D479" s="25"/>
      <c r="E479" s="81">
        <f t="shared" si="31"/>
        <v>241.91056910569108</v>
      </c>
      <c r="F479" s="23">
        <v>297.55</v>
      </c>
      <c r="G479" s="94"/>
      <c r="H479" s="81">
        <f t="shared" si="32"/>
        <v>0</v>
      </c>
      <c r="I479" s="86">
        <f t="shared" si="33"/>
        <v>0</v>
      </c>
      <c r="J479" s="24">
        <v>0.23</v>
      </c>
    </row>
    <row r="480" spans="2:10" ht="17" x14ac:dyDescent="0.2">
      <c r="B480" s="26"/>
      <c r="C480" s="42" t="s">
        <v>828</v>
      </c>
      <c r="D480" s="35"/>
      <c r="E480" s="29"/>
      <c r="F480" s="30"/>
      <c r="G480" s="78"/>
      <c r="H480" s="87">
        <f t="shared" si="32"/>
        <v>0</v>
      </c>
      <c r="I480" s="88">
        <f t="shared" si="33"/>
        <v>0</v>
      </c>
      <c r="J480" s="31"/>
    </row>
    <row r="481" spans="2:10" ht="14" x14ac:dyDescent="0.15">
      <c r="B481" s="5" t="s">
        <v>402</v>
      </c>
      <c r="C481" s="20" t="s">
        <v>829</v>
      </c>
      <c r="D481" s="43"/>
      <c r="E481" s="81">
        <f t="shared" ref="E481:E491" si="34">F481/(1+J481)</f>
        <v>518.69918699186996</v>
      </c>
      <c r="F481" s="23">
        <v>638</v>
      </c>
      <c r="G481" s="94"/>
      <c r="H481" s="81">
        <f t="shared" si="32"/>
        <v>0</v>
      </c>
      <c r="I481" s="86">
        <f t="shared" si="33"/>
        <v>0</v>
      </c>
      <c r="J481" s="24">
        <v>0.23</v>
      </c>
    </row>
    <row r="482" spans="2:10" ht="14" x14ac:dyDescent="0.15">
      <c r="B482" s="7" t="s">
        <v>403</v>
      </c>
      <c r="C482" s="20" t="s">
        <v>830</v>
      </c>
      <c r="D482" s="43"/>
      <c r="E482" s="81">
        <f t="shared" si="34"/>
        <v>413.00813008130081</v>
      </c>
      <c r="F482" s="23">
        <v>508</v>
      </c>
      <c r="G482" s="94"/>
      <c r="H482" s="81">
        <f t="shared" si="32"/>
        <v>0</v>
      </c>
      <c r="I482" s="86">
        <f t="shared" si="33"/>
        <v>0</v>
      </c>
      <c r="J482" s="24">
        <v>0.23</v>
      </c>
    </row>
    <row r="483" spans="2:10" ht="14" x14ac:dyDescent="0.15">
      <c r="B483" s="7" t="s">
        <v>404</v>
      </c>
      <c r="C483" s="20" t="s">
        <v>831</v>
      </c>
      <c r="D483" s="43"/>
      <c r="E483" s="81">
        <f t="shared" si="34"/>
        <v>465.04065040650408</v>
      </c>
      <c r="F483" s="23">
        <v>572</v>
      </c>
      <c r="G483" s="94"/>
      <c r="H483" s="81">
        <f t="shared" si="32"/>
        <v>0</v>
      </c>
      <c r="I483" s="86">
        <f t="shared" si="33"/>
        <v>0</v>
      </c>
      <c r="J483" s="24">
        <v>0.23</v>
      </c>
    </row>
    <row r="484" spans="2:10" ht="14" x14ac:dyDescent="0.15">
      <c r="B484" s="7" t="s">
        <v>405</v>
      </c>
      <c r="C484" s="20" t="s">
        <v>832</v>
      </c>
      <c r="D484" s="43"/>
      <c r="E484" s="81">
        <f t="shared" si="34"/>
        <v>500</v>
      </c>
      <c r="F484" s="23">
        <v>615</v>
      </c>
      <c r="G484" s="94"/>
      <c r="H484" s="81">
        <f t="shared" si="32"/>
        <v>0</v>
      </c>
      <c r="I484" s="86">
        <f t="shared" si="33"/>
        <v>0</v>
      </c>
      <c r="J484" s="24">
        <v>0.23</v>
      </c>
    </row>
    <row r="485" spans="2:10" ht="14" x14ac:dyDescent="0.15">
      <c r="B485" s="7" t="s">
        <v>409</v>
      </c>
      <c r="C485" s="20" t="s">
        <v>833</v>
      </c>
      <c r="D485" s="43"/>
      <c r="E485" s="81">
        <f t="shared" si="34"/>
        <v>573.17073170731703</v>
      </c>
      <c r="F485" s="23">
        <v>705</v>
      </c>
      <c r="G485" s="94"/>
      <c r="H485" s="81">
        <f t="shared" si="32"/>
        <v>0</v>
      </c>
      <c r="I485" s="86">
        <f t="shared" si="33"/>
        <v>0</v>
      </c>
      <c r="J485" s="24">
        <v>0.23</v>
      </c>
    </row>
    <row r="486" spans="2:10" ht="14" x14ac:dyDescent="0.15">
      <c r="B486" s="7" t="s">
        <v>410</v>
      </c>
      <c r="C486" s="20" t="s">
        <v>834</v>
      </c>
      <c r="D486" s="43"/>
      <c r="E486" s="81">
        <f t="shared" si="34"/>
        <v>601.6260162601626</v>
      </c>
      <c r="F486" s="23">
        <v>740</v>
      </c>
      <c r="G486" s="94"/>
      <c r="H486" s="81">
        <f t="shared" si="32"/>
        <v>0</v>
      </c>
      <c r="I486" s="86">
        <f t="shared" si="33"/>
        <v>0</v>
      </c>
      <c r="J486" s="24">
        <v>0.23</v>
      </c>
    </row>
    <row r="487" spans="2:10" ht="14" x14ac:dyDescent="0.15">
      <c r="B487" s="7" t="s">
        <v>406</v>
      </c>
      <c r="C487" s="20" t="s">
        <v>835</v>
      </c>
      <c r="D487" s="43"/>
      <c r="E487" s="81">
        <f t="shared" si="34"/>
        <v>295.9349593495935</v>
      </c>
      <c r="F487" s="23">
        <v>364</v>
      </c>
      <c r="G487" s="94"/>
      <c r="H487" s="81">
        <f t="shared" si="32"/>
        <v>0</v>
      </c>
      <c r="I487" s="86">
        <f t="shared" si="33"/>
        <v>0</v>
      </c>
      <c r="J487" s="24">
        <v>0.23</v>
      </c>
    </row>
    <row r="488" spans="2:10" ht="14" x14ac:dyDescent="0.15">
      <c r="B488" s="7" t="s">
        <v>407</v>
      </c>
      <c r="C488" s="20" t="s">
        <v>836</v>
      </c>
      <c r="D488" s="43"/>
      <c r="E488" s="81">
        <f t="shared" si="34"/>
        <v>316.26016260162601</v>
      </c>
      <c r="F488" s="23">
        <v>389</v>
      </c>
      <c r="G488" s="94"/>
      <c r="H488" s="81">
        <f t="shared" si="32"/>
        <v>0</v>
      </c>
      <c r="I488" s="86">
        <f t="shared" si="33"/>
        <v>0</v>
      </c>
      <c r="J488" s="24">
        <v>0.23</v>
      </c>
    </row>
    <row r="489" spans="2:10" ht="14" x14ac:dyDescent="0.15">
      <c r="B489" s="7" t="s">
        <v>411</v>
      </c>
      <c r="C489" s="20" t="s">
        <v>837</v>
      </c>
      <c r="D489" s="43"/>
      <c r="E489" s="81">
        <f t="shared" si="34"/>
        <v>402.4390243902439</v>
      </c>
      <c r="F489" s="23">
        <v>495</v>
      </c>
      <c r="G489" s="94"/>
      <c r="H489" s="81">
        <f t="shared" si="32"/>
        <v>0</v>
      </c>
      <c r="I489" s="86">
        <f t="shared" si="33"/>
        <v>0</v>
      </c>
      <c r="J489" s="24">
        <v>0.23</v>
      </c>
    </row>
    <row r="490" spans="2:10" ht="14" x14ac:dyDescent="0.15">
      <c r="B490" s="7" t="s">
        <v>412</v>
      </c>
      <c r="C490" s="20" t="s">
        <v>838</v>
      </c>
      <c r="D490" s="43"/>
      <c r="E490" s="81">
        <f t="shared" si="34"/>
        <v>505.6910569105691</v>
      </c>
      <c r="F490" s="23">
        <v>622</v>
      </c>
      <c r="G490" s="94"/>
      <c r="H490" s="81">
        <f t="shared" si="32"/>
        <v>0</v>
      </c>
      <c r="I490" s="86">
        <f t="shared" si="33"/>
        <v>0</v>
      </c>
      <c r="J490" s="24">
        <v>0.23</v>
      </c>
    </row>
    <row r="491" spans="2:10" ht="14" x14ac:dyDescent="0.15">
      <c r="B491" s="7" t="s">
        <v>408</v>
      </c>
      <c r="C491" s="20" t="s">
        <v>839</v>
      </c>
      <c r="D491" s="43"/>
      <c r="E491" s="81">
        <f t="shared" si="34"/>
        <v>359.34959349593498</v>
      </c>
      <c r="F491" s="23">
        <v>442</v>
      </c>
      <c r="G491" s="94"/>
      <c r="H491" s="81">
        <f t="shared" si="32"/>
        <v>0</v>
      </c>
      <c r="I491" s="86">
        <f t="shared" si="33"/>
        <v>0</v>
      </c>
      <c r="J491" s="24">
        <v>0.23</v>
      </c>
    </row>
    <row r="492" spans="2:10" ht="17" x14ac:dyDescent="0.2">
      <c r="B492" s="26"/>
      <c r="C492" s="42" t="s">
        <v>840</v>
      </c>
      <c r="D492" s="35"/>
      <c r="E492" s="29"/>
      <c r="F492" s="30"/>
      <c r="G492" s="78"/>
      <c r="H492" s="87">
        <f t="shared" si="32"/>
        <v>0</v>
      </c>
      <c r="I492" s="88">
        <f t="shared" si="33"/>
        <v>0</v>
      </c>
      <c r="J492" s="31"/>
    </row>
    <row r="493" spans="2:10" ht="14" x14ac:dyDescent="0.15">
      <c r="B493" s="3" t="s">
        <v>18</v>
      </c>
      <c r="C493" s="20" t="s">
        <v>841</v>
      </c>
      <c r="D493" s="43"/>
      <c r="E493" s="81">
        <f t="shared" ref="E493:E495" si="35">F493/(1+J493)</f>
        <v>223.13008130081306</v>
      </c>
      <c r="F493" s="23">
        <v>274.45000000000005</v>
      </c>
      <c r="G493" s="94"/>
      <c r="H493" s="81">
        <f t="shared" si="32"/>
        <v>0</v>
      </c>
      <c r="I493" s="86">
        <f t="shared" si="33"/>
        <v>0</v>
      </c>
      <c r="J493" s="24">
        <v>0.23</v>
      </c>
    </row>
    <row r="494" spans="2:10" ht="15" customHeight="1" x14ac:dyDescent="0.15">
      <c r="B494" s="10" t="s">
        <v>60</v>
      </c>
      <c r="C494" s="20" t="s">
        <v>842</v>
      </c>
      <c r="D494" s="43"/>
      <c r="E494" s="81">
        <f t="shared" si="35"/>
        <v>172.2439024390244</v>
      </c>
      <c r="F494" s="23">
        <v>211.86</v>
      </c>
      <c r="G494" s="94"/>
      <c r="H494" s="81">
        <f t="shared" si="32"/>
        <v>0</v>
      </c>
      <c r="I494" s="86">
        <f t="shared" si="33"/>
        <v>0</v>
      </c>
      <c r="J494" s="24">
        <v>0.23</v>
      </c>
    </row>
    <row r="495" spans="2:10" ht="15" customHeight="1" x14ac:dyDescent="0.15">
      <c r="B495" s="10" t="s">
        <v>59</v>
      </c>
      <c r="C495" s="20" t="s">
        <v>843</v>
      </c>
      <c r="D495" s="43"/>
      <c r="E495" s="81">
        <f t="shared" si="35"/>
        <v>244.59349593495938</v>
      </c>
      <c r="F495" s="23">
        <v>300.85000000000002</v>
      </c>
      <c r="G495" s="94"/>
      <c r="H495" s="81">
        <f t="shared" si="32"/>
        <v>0</v>
      </c>
      <c r="I495" s="86">
        <f t="shared" si="33"/>
        <v>0</v>
      </c>
      <c r="J495" s="24">
        <v>0.23</v>
      </c>
    </row>
    <row r="496" spans="2:10" ht="17" x14ac:dyDescent="0.2">
      <c r="B496" s="26"/>
      <c r="C496" s="42" t="s">
        <v>844</v>
      </c>
      <c r="D496" s="35"/>
      <c r="E496" s="29"/>
      <c r="F496" s="30">
        <v>0</v>
      </c>
      <c r="G496" s="78"/>
      <c r="H496" s="87">
        <f t="shared" si="32"/>
        <v>0</v>
      </c>
      <c r="I496" s="88">
        <f t="shared" si="33"/>
        <v>0</v>
      </c>
      <c r="J496" s="31"/>
    </row>
    <row r="497" spans="2:10" ht="14" x14ac:dyDescent="0.15">
      <c r="B497" s="3" t="s">
        <v>9</v>
      </c>
      <c r="C497" s="46" t="s">
        <v>845</v>
      </c>
      <c r="D497" s="61"/>
      <c r="E497" s="81">
        <f t="shared" ref="E497:E498" si="36">F497/(1+J497)</f>
        <v>46.861788617886177</v>
      </c>
      <c r="F497" s="23">
        <v>57.64</v>
      </c>
      <c r="G497" s="94"/>
      <c r="H497" s="81">
        <f t="shared" si="32"/>
        <v>0</v>
      </c>
      <c r="I497" s="86">
        <f t="shared" si="33"/>
        <v>0</v>
      </c>
      <c r="J497" s="24">
        <v>0.23</v>
      </c>
    </row>
    <row r="498" spans="2:10" ht="14" x14ac:dyDescent="0.15">
      <c r="B498" s="3" t="s">
        <v>25</v>
      </c>
      <c r="C498" s="46" t="s">
        <v>846</v>
      </c>
      <c r="D498" s="61"/>
      <c r="E498" s="81">
        <f t="shared" si="36"/>
        <v>54.373983739837392</v>
      </c>
      <c r="F498" s="23">
        <v>66.88</v>
      </c>
      <c r="G498" s="94"/>
      <c r="H498" s="81">
        <f t="shared" si="32"/>
        <v>0</v>
      </c>
      <c r="I498" s="86">
        <f t="shared" si="33"/>
        <v>0</v>
      </c>
      <c r="J498" s="24">
        <v>0.23</v>
      </c>
    </row>
    <row r="499" spans="2:10" ht="25" customHeight="1" x14ac:dyDescent="0.15">
      <c r="B499" s="26"/>
      <c r="C499" s="92" t="s">
        <v>847</v>
      </c>
      <c r="D499" s="35"/>
      <c r="E499" s="29"/>
      <c r="F499" s="30"/>
      <c r="G499" s="78"/>
      <c r="H499" s="87"/>
      <c r="I499" s="88"/>
      <c r="J499" s="31"/>
    </row>
    <row r="500" spans="2:10" ht="14" x14ac:dyDescent="0.15">
      <c r="B500" s="5" t="s">
        <v>241</v>
      </c>
      <c r="C500" s="20" t="s">
        <v>848</v>
      </c>
      <c r="D500" s="41"/>
      <c r="E500" s="81">
        <f t="shared" ref="E500:E512" si="37">F500/(1+J500)</f>
        <v>251.30081300813009</v>
      </c>
      <c r="F500" s="23">
        <v>309.10000000000002</v>
      </c>
      <c r="G500" s="94"/>
      <c r="H500" s="81">
        <f t="shared" si="32"/>
        <v>0</v>
      </c>
      <c r="I500" s="86">
        <f t="shared" si="33"/>
        <v>0</v>
      </c>
      <c r="J500" s="24">
        <v>0.23</v>
      </c>
    </row>
    <row r="501" spans="2:10" ht="14" x14ac:dyDescent="0.15">
      <c r="B501" s="62" t="s">
        <v>242</v>
      </c>
      <c r="C501" s="20" t="s">
        <v>849</v>
      </c>
      <c r="D501" s="41"/>
      <c r="E501" s="81">
        <f t="shared" si="37"/>
        <v>663.84552845528458</v>
      </c>
      <c r="F501" s="23">
        <v>816.53</v>
      </c>
      <c r="G501" s="94"/>
      <c r="H501" s="81">
        <f t="shared" si="32"/>
        <v>0</v>
      </c>
      <c r="I501" s="86">
        <f t="shared" si="33"/>
        <v>0</v>
      </c>
      <c r="J501" s="24">
        <v>0.23</v>
      </c>
    </row>
    <row r="502" spans="2:10" ht="14" x14ac:dyDescent="0.15">
      <c r="B502" s="5" t="s">
        <v>239</v>
      </c>
      <c r="C502" s="20" t="s">
        <v>850</v>
      </c>
      <c r="D502" s="41"/>
      <c r="E502" s="81">
        <f t="shared" si="37"/>
        <v>326.33333333333331</v>
      </c>
      <c r="F502" s="23">
        <v>401.39</v>
      </c>
      <c r="G502" s="94"/>
      <c r="H502" s="81">
        <f t="shared" si="32"/>
        <v>0</v>
      </c>
      <c r="I502" s="86">
        <f t="shared" si="33"/>
        <v>0</v>
      </c>
      <c r="J502" s="24">
        <v>0.23</v>
      </c>
    </row>
    <row r="503" spans="2:10" ht="14" x14ac:dyDescent="0.15">
      <c r="B503" s="62" t="s">
        <v>240</v>
      </c>
      <c r="C503" s="20" t="s">
        <v>851</v>
      </c>
      <c r="D503" s="41"/>
      <c r="E503" s="81">
        <f t="shared" si="37"/>
        <v>832.6016260162603</v>
      </c>
      <c r="F503" s="23">
        <v>1024.1000000000001</v>
      </c>
      <c r="G503" s="94"/>
      <c r="H503" s="81">
        <f t="shared" si="32"/>
        <v>0</v>
      </c>
      <c r="I503" s="86">
        <f t="shared" si="33"/>
        <v>0</v>
      </c>
      <c r="J503" s="24">
        <v>0.23</v>
      </c>
    </row>
    <row r="504" spans="2:10" ht="14" x14ac:dyDescent="0.15">
      <c r="B504" s="5" t="s">
        <v>243</v>
      </c>
      <c r="C504" s="20" t="s">
        <v>852</v>
      </c>
      <c r="D504" s="41"/>
      <c r="E504" s="81">
        <f t="shared" si="37"/>
        <v>101.23577235772359</v>
      </c>
      <c r="F504" s="23">
        <v>124.52000000000001</v>
      </c>
      <c r="G504" s="94"/>
      <c r="H504" s="81">
        <f t="shared" si="32"/>
        <v>0</v>
      </c>
      <c r="I504" s="86">
        <f t="shared" si="33"/>
        <v>0</v>
      </c>
      <c r="J504" s="24">
        <v>0.23</v>
      </c>
    </row>
    <row r="505" spans="2:10" ht="14" x14ac:dyDescent="0.15">
      <c r="B505" s="5" t="s">
        <v>244</v>
      </c>
      <c r="C505" s="20" t="s">
        <v>853</v>
      </c>
      <c r="D505" s="41"/>
      <c r="E505" s="81">
        <f t="shared" si="37"/>
        <v>129.40650406504065</v>
      </c>
      <c r="F505" s="23">
        <v>159.16999999999999</v>
      </c>
      <c r="G505" s="94"/>
      <c r="H505" s="81">
        <f t="shared" si="32"/>
        <v>0</v>
      </c>
      <c r="I505" s="86">
        <f t="shared" si="33"/>
        <v>0</v>
      </c>
      <c r="J505" s="24">
        <v>0.23</v>
      </c>
    </row>
    <row r="506" spans="2:10" ht="14" x14ac:dyDescent="0.15">
      <c r="B506" s="5" t="s">
        <v>246</v>
      </c>
      <c r="C506" s="20" t="s">
        <v>854</v>
      </c>
      <c r="D506" s="41"/>
      <c r="E506" s="81">
        <f t="shared" si="37"/>
        <v>148.1869918699187</v>
      </c>
      <c r="F506" s="23">
        <v>182.27</v>
      </c>
      <c r="G506" s="94"/>
      <c r="H506" s="81">
        <f t="shared" si="32"/>
        <v>0</v>
      </c>
      <c r="I506" s="86">
        <f t="shared" si="33"/>
        <v>0</v>
      </c>
      <c r="J506" s="24">
        <v>0.23</v>
      </c>
    </row>
    <row r="507" spans="2:10" ht="14" x14ac:dyDescent="0.15">
      <c r="B507" s="62" t="s">
        <v>247</v>
      </c>
      <c r="C507" s="20" t="s">
        <v>855</v>
      </c>
      <c r="D507" s="41"/>
      <c r="E507" s="81">
        <f t="shared" si="37"/>
        <v>917.02439024390264</v>
      </c>
      <c r="F507" s="23">
        <v>1127.9400000000003</v>
      </c>
      <c r="G507" s="94"/>
      <c r="H507" s="81">
        <f t="shared" si="32"/>
        <v>0</v>
      </c>
      <c r="I507" s="86">
        <f t="shared" si="33"/>
        <v>0</v>
      </c>
      <c r="J507" s="24">
        <v>0.23</v>
      </c>
    </row>
    <row r="508" spans="2:10" ht="14" x14ac:dyDescent="0.15">
      <c r="B508" s="5" t="s">
        <v>245</v>
      </c>
      <c r="C508" s="20" t="s">
        <v>856</v>
      </c>
      <c r="D508" s="41"/>
      <c r="E508" s="81">
        <f t="shared" si="37"/>
        <v>166.87804878048783</v>
      </c>
      <c r="F508" s="23">
        <v>205.26000000000002</v>
      </c>
      <c r="G508" s="94"/>
      <c r="H508" s="81">
        <f t="shared" si="32"/>
        <v>0</v>
      </c>
      <c r="I508" s="86">
        <f t="shared" si="33"/>
        <v>0</v>
      </c>
      <c r="J508" s="24">
        <v>0.23</v>
      </c>
    </row>
    <row r="509" spans="2:10" ht="14" x14ac:dyDescent="0.15">
      <c r="B509" s="5" t="s">
        <v>249</v>
      </c>
      <c r="C509" s="20" t="s">
        <v>857</v>
      </c>
      <c r="D509" s="41"/>
      <c r="E509" s="81">
        <f t="shared" si="37"/>
        <v>120.01626016260163</v>
      </c>
      <c r="F509" s="23">
        <v>147.62</v>
      </c>
      <c r="G509" s="94"/>
      <c r="H509" s="81">
        <f t="shared" si="32"/>
        <v>0</v>
      </c>
      <c r="I509" s="86">
        <f t="shared" si="33"/>
        <v>0</v>
      </c>
      <c r="J509" s="24">
        <v>0.23</v>
      </c>
    </row>
    <row r="510" spans="2:10" ht="14" x14ac:dyDescent="0.15">
      <c r="B510" s="62" t="s">
        <v>248</v>
      </c>
      <c r="C510" s="20" t="s">
        <v>858</v>
      </c>
      <c r="D510" s="41"/>
      <c r="E510" s="81">
        <f>F510/(1+J510)</f>
        <v>39.349593495934961</v>
      </c>
      <c r="F510" s="23">
        <v>48.400000000000006</v>
      </c>
      <c r="G510" s="94"/>
      <c r="H510" s="81">
        <f>G510*E510</f>
        <v>0</v>
      </c>
      <c r="I510" s="86">
        <f>H510*(1+J510)</f>
        <v>0</v>
      </c>
      <c r="J510" s="24">
        <v>0.23</v>
      </c>
    </row>
    <row r="511" spans="2:10" ht="14" x14ac:dyDescent="0.15">
      <c r="B511" s="62" t="s">
        <v>371</v>
      </c>
      <c r="C511" s="20" t="s">
        <v>879</v>
      </c>
      <c r="D511" s="41"/>
      <c r="E511" s="81">
        <f t="shared" ref="E511:E512" si="38">F511/(1+J511)</f>
        <v>35.59349593495935</v>
      </c>
      <c r="F511" s="23">
        <v>43.78</v>
      </c>
      <c r="G511" s="94"/>
      <c r="H511" s="81">
        <f t="shared" ref="H511:H512" si="39">G511*E511</f>
        <v>0</v>
      </c>
      <c r="I511" s="86">
        <f t="shared" ref="I511:I512" si="40">H511*(1+J511)</f>
        <v>0</v>
      </c>
      <c r="J511" s="24">
        <v>0.23</v>
      </c>
    </row>
    <row r="512" spans="2:10" x14ac:dyDescent="0.15">
      <c r="B512" s="1" t="s">
        <v>878</v>
      </c>
      <c r="C512" s="1" t="s">
        <v>880</v>
      </c>
      <c r="D512" s="41"/>
      <c r="E512" s="81">
        <f t="shared" si="38"/>
        <v>316.78048780487802</v>
      </c>
      <c r="F512" s="23">
        <v>389.64</v>
      </c>
      <c r="G512" s="94"/>
      <c r="H512" s="81">
        <f t="shared" si="39"/>
        <v>0</v>
      </c>
      <c r="I512" s="86">
        <f t="shared" si="40"/>
        <v>0</v>
      </c>
      <c r="J512" s="24">
        <v>0.23</v>
      </c>
    </row>
    <row r="513" spans="2:10" ht="28" x14ac:dyDescent="0.15">
      <c r="B513" s="63"/>
      <c r="C513" s="64" t="s">
        <v>859</v>
      </c>
      <c r="D513" s="41"/>
      <c r="E513" s="22"/>
      <c r="F513" s="61"/>
      <c r="G513" s="77"/>
      <c r="H513" s="47"/>
      <c r="I513" s="61"/>
      <c r="J513" s="65"/>
    </row>
  </sheetData>
  <sheetProtection algorithmName="SHA-512" hashValue="mgNlqG9aZcAzx98q/ZfsBinTYXxIpz7cx+uJl5rM5mi3lxavWfcaZRiVsemEYIWxWoLaMDo7vMCpyDv57c+ceQ==" saltValue="yL4bJIiojQ6N9xciGyC0sw==" spinCount="100000" sheet="1" autoFilter="0"/>
  <autoFilter ref="G8:G513" xr:uid="{00000000-0001-0000-0500-000000000000}"/>
  <conditionalFormatting sqref="G10:G513">
    <cfRule type="cellIs" dxfId="0" priority="1" operator="greaterThan">
      <formula>0</formula>
    </cfRule>
  </conditionalFormatting>
  <hyperlinks>
    <hyperlink ref="C27" r:id="rId1" display="https://www.vernier.com/my-account/" xr:uid="{00000000-0004-0000-0500-000000000000}"/>
    <hyperlink ref="C29" r:id="rId2" display="www.vernier.com/downloads/" xr:uid="{00000000-0004-0000-0500-000001000000}"/>
    <hyperlink ref="C42" r:id="rId3" display="www.vernier.com/downloads/" xr:uid="{00000000-0004-0000-0500-000002000000}"/>
    <hyperlink ref="C43" r:id="rId4" display="www.vernier.com/downloads/" xr:uid="{00000000-0004-0000-0500-000003000000}"/>
  </hyperlinks>
  <pageMargins left="0.39" right="0.39" top="0.39" bottom="0.75" header="0.25" footer="0.5"/>
  <pageSetup paperSize="9" scale="71" fitToHeight="9" orientation="portrait"/>
  <headerFooter>
    <oddFooter>&amp;C&amp;"Arial Bold,Bold"&amp;9&amp;K000000PMS Delta s.r.o., autorizované zastúpenie Vernier Science Education pre Slovensko
&amp;"Arial,Regular" &amp;8Fándlyho 1, 071 01 Michalovce, tel.: 0918 347 372, spisak.peter@pmsdelta.sk, www.pmsdelta.sk&amp;9      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Vernier objednávanie 1-2025</vt:lpstr>
      <vt:lpstr>'Vernier objednávanie 1-2025'!Print_Area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Peter Spisak</cp:lastModifiedBy>
  <cp:lastPrinted>2025-01-12T10:28:26Z</cp:lastPrinted>
  <dcterms:created xsi:type="dcterms:W3CDTF">2025-01-12T09:33:43Z</dcterms:created>
  <dcterms:modified xsi:type="dcterms:W3CDTF">2025-05-11T07:01:29Z</dcterms:modified>
</cp:coreProperties>
</file>